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55" windowWidth="15360" windowHeight="8250"/>
  </bookViews>
  <sheets>
    <sheet name="ФОРМА  ГП (6)" sheetId="4" r:id="rId1"/>
  </sheets>
  <definedNames>
    <definedName name="_15345486" localSheetId="0">#REF!</definedName>
    <definedName name="_15345486">#REF!</definedName>
    <definedName name="_xlnm._FilterDatabase" localSheetId="0" hidden="1">'ФОРМА  ГП (6)'!$A$7:$J$122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Titles" localSheetId="0">'ФОРМА  ГП (6)'!$8:$9</definedName>
    <definedName name="_xlnm.Print_Area" localSheetId="0">'ФОРМА  ГП (6)'!$A$3:$J$122</definedName>
  </definedNames>
  <calcPr calcId="124519"/>
</workbook>
</file>

<file path=xl/calcChain.xml><?xml version="1.0" encoding="utf-8"?>
<calcChain xmlns="http://schemas.openxmlformats.org/spreadsheetml/2006/main">
  <c r="D22" i="4"/>
  <c r="D14"/>
  <c r="D17"/>
  <c r="D16"/>
  <c r="D29"/>
  <c r="D27"/>
  <c r="D82"/>
  <c r="D77"/>
  <c r="C77"/>
  <c r="E52"/>
  <c r="E26" s="1"/>
  <c r="F52"/>
  <c r="F26" s="1"/>
  <c r="E73"/>
  <c r="F73"/>
  <c r="G73"/>
  <c r="H73"/>
  <c r="I73"/>
  <c r="D73"/>
  <c r="D69"/>
  <c r="E51"/>
  <c r="F51"/>
  <c r="G51" s="1"/>
  <c r="H51" s="1"/>
  <c r="I51" s="1"/>
  <c r="G44"/>
  <c r="H44" s="1"/>
  <c r="I44" s="1"/>
  <c r="G48"/>
  <c r="G45" s="1"/>
  <c r="H122"/>
  <c r="I122" s="1"/>
  <c r="G122"/>
  <c r="H118"/>
  <c r="I118" s="1"/>
  <c r="G118"/>
  <c r="H103"/>
  <c r="I103" s="1"/>
  <c r="G103"/>
  <c r="H100"/>
  <c r="I100" s="1"/>
  <c r="G100"/>
  <c r="G86"/>
  <c r="H86" s="1"/>
  <c r="I86" s="1"/>
  <c r="H81"/>
  <c r="I81" s="1"/>
  <c r="G81"/>
  <c r="H80"/>
  <c r="I80" s="1"/>
  <c r="G80"/>
  <c r="G72"/>
  <c r="H72" s="1"/>
  <c r="I72" s="1"/>
  <c r="H71"/>
  <c r="I71" s="1"/>
  <c r="G71"/>
  <c r="H68"/>
  <c r="I68" s="1"/>
  <c r="G68"/>
  <c r="G67"/>
  <c r="H67" s="1"/>
  <c r="I67" s="1"/>
  <c r="I60"/>
  <c r="H60"/>
  <c r="G60"/>
  <c r="H59"/>
  <c r="I59" s="1"/>
  <c r="G59"/>
  <c r="G56"/>
  <c r="H56" s="1"/>
  <c r="I56" s="1"/>
  <c r="G40"/>
  <c r="G36"/>
  <c r="H36" s="1"/>
  <c r="I36" s="1"/>
  <c r="G52" l="1"/>
  <c r="H52" s="1"/>
  <c r="I52" s="1"/>
  <c r="G26"/>
  <c r="C73"/>
  <c r="H48"/>
  <c r="I48" s="1"/>
  <c r="I45" s="1"/>
  <c r="H40"/>
  <c r="E25"/>
  <c r="F25"/>
  <c r="G25"/>
  <c r="H25"/>
  <c r="I25"/>
  <c r="C76"/>
  <c r="C75"/>
  <c r="D78"/>
  <c r="E78"/>
  <c r="F78"/>
  <c r="G78"/>
  <c r="H78"/>
  <c r="I78"/>
  <c r="H45" l="1"/>
  <c r="H26"/>
  <c r="I40"/>
  <c r="I26" s="1"/>
  <c r="C78"/>
  <c r="C70"/>
  <c r="D65"/>
  <c r="C68"/>
  <c r="E24"/>
  <c r="F24"/>
  <c r="G24"/>
  <c r="H24"/>
  <c r="I24"/>
  <c r="D24"/>
  <c r="D51"/>
  <c r="D25" s="1"/>
  <c r="D21" s="1"/>
  <c r="D52"/>
  <c r="D26" s="1"/>
  <c r="C17" l="1"/>
  <c r="D83"/>
  <c r="D30" s="1"/>
  <c r="D28"/>
  <c r="E93"/>
  <c r="E89" s="1"/>
  <c r="F93"/>
  <c r="F89" s="1"/>
  <c r="G93"/>
  <c r="G89" s="1"/>
  <c r="H93"/>
  <c r="H89" s="1"/>
  <c r="I93"/>
  <c r="I89" s="1"/>
  <c r="E94"/>
  <c r="E90" s="1"/>
  <c r="F94"/>
  <c r="F90" s="1"/>
  <c r="G94"/>
  <c r="G90" s="1"/>
  <c r="H94"/>
  <c r="H90" s="1"/>
  <c r="I94"/>
  <c r="I90" s="1"/>
  <c r="E95"/>
  <c r="E91" s="1"/>
  <c r="F95"/>
  <c r="F91" s="1"/>
  <c r="G95"/>
  <c r="G91" s="1"/>
  <c r="H95"/>
  <c r="H91" s="1"/>
  <c r="I95"/>
  <c r="I91" s="1"/>
  <c r="D94"/>
  <c r="D90" s="1"/>
  <c r="D95"/>
  <c r="D91" s="1"/>
  <c r="D93"/>
  <c r="D89" s="1"/>
  <c r="E113"/>
  <c r="F113"/>
  <c r="G113"/>
  <c r="H113"/>
  <c r="I113"/>
  <c r="E114"/>
  <c r="F114"/>
  <c r="G114"/>
  <c r="H114"/>
  <c r="I114"/>
  <c r="D114"/>
  <c r="D113"/>
  <c r="C113" l="1"/>
  <c r="C67"/>
  <c r="C66"/>
  <c r="I65"/>
  <c r="H65"/>
  <c r="G65"/>
  <c r="F65"/>
  <c r="E65"/>
  <c r="C65" l="1"/>
  <c r="C56"/>
  <c r="C60"/>
  <c r="C86"/>
  <c r="C85"/>
  <c r="I83"/>
  <c r="I30" s="1"/>
  <c r="H83"/>
  <c r="H30" s="1"/>
  <c r="G83"/>
  <c r="G30" s="1"/>
  <c r="F83"/>
  <c r="F30" s="1"/>
  <c r="E83"/>
  <c r="E30" s="1"/>
  <c r="C30" l="1"/>
  <c r="C29" s="1"/>
  <c r="C83"/>
  <c r="C82" s="1"/>
  <c r="C71" l="1"/>
  <c r="I69"/>
  <c r="H69"/>
  <c r="G69"/>
  <c r="F69"/>
  <c r="E69"/>
  <c r="E16"/>
  <c r="F16"/>
  <c r="G16"/>
  <c r="H16"/>
  <c r="I16"/>
  <c r="E109"/>
  <c r="F109"/>
  <c r="G109"/>
  <c r="H109"/>
  <c r="E110"/>
  <c r="F110"/>
  <c r="G110"/>
  <c r="H110"/>
  <c r="I110"/>
  <c r="D109"/>
  <c r="D110"/>
  <c r="I112"/>
  <c r="H112"/>
  <c r="G112"/>
  <c r="F112"/>
  <c r="E112"/>
  <c r="D112"/>
  <c r="F20"/>
  <c r="G20"/>
  <c r="H20"/>
  <c r="I20"/>
  <c r="F21"/>
  <c r="D20"/>
  <c r="C80"/>
  <c r="H28"/>
  <c r="H22" s="1"/>
  <c r="G28"/>
  <c r="G22" s="1"/>
  <c r="F28"/>
  <c r="F22" s="1"/>
  <c r="E28"/>
  <c r="E22" s="1"/>
  <c r="F14" l="1"/>
  <c r="E14"/>
  <c r="G14"/>
  <c r="H14"/>
  <c r="C69"/>
  <c r="C16"/>
  <c r="F111"/>
  <c r="E20"/>
  <c r="C24"/>
  <c r="I92"/>
  <c r="G92"/>
  <c r="I111"/>
  <c r="G111"/>
  <c r="E111"/>
  <c r="E23"/>
  <c r="I109"/>
  <c r="H111"/>
  <c r="D111"/>
  <c r="D92"/>
  <c r="E92"/>
  <c r="D23"/>
  <c r="E21"/>
  <c r="C112"/>
  <c r="H92"/>
  <c r="F92"/>
  <c r="C114"/>
  <c r="F23"/>
  <c r="I28"/>
  <c r="C28" l="1"/>
  <c r="C27" s="1"/>
  <c r="I22"/>
  <c r="I14" s="1"/>
  <c r="F15"/>
  <c r="E15"/>
  <c r="D15"/>
  <c r="C111"/>
  <c r="C72"/>
  <c r="C55" l="1"/>
  <c r="C59"/>
  <c r="I57"/>
  <c r="H57"/>
  <c r="G57"/>
  <c r="F57"/>
  <c r="E57"/>
  <c r="D57"/>
  <c r="I53"/>
  <c r="H53"/>
  <c r="G53"/>
  <c r="F53"/>
  <c r="E53"/>
  <c r="D53"/>
  <c r="E41"/>
  <c r="F41"/>
  <c r="D41"/>
  <c r="C42"/>
  <c r="H41" l="1"/>
  <c r="G41"/>
  <c r="C26"/>
  <c r="C57"/>
  <c r="C53"/>
  <c r="I41"/>
  <c r="C43"/>
  <c r="C44"/>
  <c r="C41" l="1"/>
  <c r="C22"/>
  <c r="C64"/>
  <c r="C63"/>
  <c r="C62"/>
  <c r="I61"/>
  <c r="H61"/>
  <c r="G61"/>
  <c r="F61"/>
  <c r="E61"/>
  <c r="D61"/>
  <c r="I21" l="1"/>
  <c r="I23"/>
  <c r="I15" s="1"/>
  <c r="C61"/>
  <c r="H107"/>
  <c r="C122"/>
  <c r="C121"/>
  <c r="C120"/>
  <c r="I119"/>
  <c r="H119"/>
  <c r="G119"/>
  <c r="F119"/>
  <c r="E119"/>
  <c r="D119"/>
  <c r="E37"/>
  <c r="F37"/>
  <c r="I37"/>
  <c r="D37"/>
  <c r="G33"/>
  <c r="D33"/>
  <c r="C100"/>
  <c r="D12"/>
  <c r="G12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C104"/>
  <c r="C103"/>
  <c r="C102"/>
  <c r="I101"/>
  <c r="H101"/>
  <c r="G101"/>
  <c r="F101"/>
  <c r="E101"/>
  <c r="D101"/>
  <c r="C99"/>
  <c r="C98"/>
  <c r="C93" s="1"/>
  <c r="I97"/>
  <c r="H97"/>
  <c r="G97"/>
  <c r="F97"/>
  <c r="E97"/>
  <c r="D97"/>
  <c r="D45"/>
  <c r="C52"/>
  <c r="C48"/>
  <c r="C116"/>
  <c r="C117"/>
  <c r="C118"/>
  <c r="E107"/>
  <c r="C109"/>
  <c r="I107"/>
  <c r="C38"/>
  <c r="C34"/>
  <c r="E115"/>
  <c r="F115"/>
  <c r="G115"/>
  <c r="H115"/>
  <c r="I115"/>
  <c r="D115"/>
  <c r="E49"/>
  <c r="F49"/>
  <c r="G49"/>
  <c r="H49"/>
  <c r="I49"/>
  <c r="D49"/>
  <c r="E45"/>
  <c r="F45"/>
  <c r="C47"/>
  <c r="C51"/>
  <c r="G107"/>
  <c r="D32" l="1"/>
  <c r="C94"/>
  <c r="C95"/>
  <c r="H88"/>
  <c r="G37"/>
  <c r="G32" s="1"/>
  <c r="G21"/>
  <c r="G19" s="1"/>
  <c r="C49"/>
  <c r="I88"/>
  <c r="H33"/>
  <c r="E88"/>
  <c r="F88"/>
  <c r="H12"/>
  <c r="G88"/>
  <c r="C81"/>
  <c r="C40"/>
  <c r="C119"/>
  <c r="I12"/>
  <c r="C97"/>
  <c r="D88"/>
  <c r="C35"/>
  <c r="E33"/>
  <c r="E32" s="1"/>
  <c r="E12"/>
  <c r="C39"/>
  <c r="F33"/>
  <c r="F32" s="1"/>
  <c r="F107"/>
  <c r="D107"/>
  <c r="C101"/>
  <c r="I19"/>
  <c r="I13"/>
  <c r="C36"/>
  <c r="C45"/>
  <c r="C115"/>
  <c r="C91"/>
  <c r="C110"/>
  <c r="D19"/>
  <c r="H37"/>
  <c r="F1"/>
  <c r="F19"/>
  <c r="F13"/>
  <c r="C89"/>
  <c r="D13"/>
  <c r="D1"/>
  <c r="I33"/>
  <c r="I32" s="1"/>
  <c r="F12"/>
  <c r="C90"/>
  <c r="C20"/>
  <c r="H32" l="1"/>
  <c r="D11"/>
  <c r="G13"/>
  <c r="G11" s="1"/>
  <c r="G23"/>
  <c r="G15" s="1"/>
  <c r="H21"/>
  <c r="H13" s="1"/>
  <c r="H11" s="1"/>
  <c r="H23"/>
  <c r="H15" s="1"/>
  <c r="C92"/>
  <c r="C25"/>
  <c r="C23" s="1"/>
  <c r="C107"/>
  <c r="C12"/>
  <c r="C37"/>
  <c r="C88"/>
  <c r="E1"/>
  <c r="E13"/>
  <c r="E11" s="1"/>
  <c r="F11"/>
  <c r="I11"/>
  <c r="E19"/>
  <c r="C33"/>
  <c r="C15" l="1"/>
  <c r="A122"/>
  <c r="C13"/>
  <c r="C32"/>
  <c r="C21"/>
  <c r="C11"/>
  <c r="C14"/>
  <c r="H19"/>
  <c r="C19" s="1"/>
</calcChain>
</file>

<file path=xl/sharedStrings.xml><?xml version="1.0" encoding="utf-8"?>
<sst xmlns="http://schemas.openxmlformats.org/spreadsheetml/2006/main" count="132" uniqueCount="45">
  <si>
    <t>№ строки</t>
  </si>
  <si>
    <t>всего</t>
  </si>
  <si>
    <t>федеральный бюджет</t>
  </si>
  <si>
    <t>областной бюджет</t>
  </si>
  <si>
    <t>местный бюджет</t>
  </si>
  <si>
    <t>ВСЕГО ПО ПОДПРОГРАММЕ,
 В ТОМ ЧИСЛЕ</t>
  </si>
  <si>
    <t>Объем расходов на выполнение мероприятия за счет всех источников 
ресурсного обеспечения, тыс.рублей</t>
  </si>
  <si>
    <t>2</t>
  </si>
  <si>
    <t>Наименование мероприятия/ 
Источники расходов на финансирование</t>
  </si>
  <si>
    <t>Мероприятие 3. Организация деятельности учреждений культуры и искусства культурно-досуговой сферы, всего, из них:</t>
  </si>
  <si>
    <t>Мероприятие 1. Организация деятельности муниципальных музеев, приобретение и хранение музейных предметов и музейных коллекций, всего, из них:</t>
  </si>
  <si>
    <t>Мероприятие 4. Мероприятия в сфере культуры и искусства, всего, из них:</t>
  </si>
  <si>
    <t>Мероприятие 8. Организация деятельности центра бухгалтерского обслуживания учреждений культуры, образования в сфере культуры и органа местного самоуправления, всего, из них:</t>
  </si>
  <si>
    <t>Мероприятие 6. Организация  дополнительного образования детей и дополнительных предпрофессиональных общеобразовательных программ в области искусства, всего, из них:</t>
  </si>
  <si>
    <t>Мероприятие 7. Обеспечение деятельности органов местного самоуправления (центральный аппарат), всего, из них:</t>
  </si>
  <si>
    <t>Мероприятие 2. Организация библиотечного обслуживания населения, формирование и хранение библиотечных фондов  муниципальных библиотек, всего, из них:</t>
  </si>
  <si>
    <t>Мероприятия по восстановлению воинских захоронений, всего, из них:</t>
  </si>
  <si>
    <t>Всего по Управлению культуры городского округа Красноуфимск</t>
  </si>
  <si>
    <t>Всего по Управлению образованием городского округа Красноуфимск</t>
  </si>
  <si>
    <t>Мероприятие 5. Охрана культурного наследия, мероприятия по восстановлению воинских захоронений, содержание мемориальных объектов, всего, из них:</t>
  </si>
  <si>
    <t>Охрана культурного наследия, содержание мемориальных объектов, всего, из них:</t>
  </si>
  <si>
    <t>Всего по Управлению культуры городского округа Красноуфимск, в т.ч.</t>
  </si>
  <si>
    <t>Всего по Управлению муниципальным имуществом городского округа Красноуфимск</t>
  </si>
  <si>
    <t>Приложение № 2   
к муниципальной программе 
"Развитие культуры городского округа Красноуфимск до 2028 года"</t>
  </si>
  <si>
    <t>ПЛАН МЕРОПРИЯТИЙ 
по выполнению муниципальной программы
"Развитие культуры городского округа Красноуфимск до 2028 года"</t>
  </si>
  <si>
    <t>Мероприятие 9. Обеспечение меры социальной поддержки по бесплатному получению художественного образования в муниципальных организациях дополнительного образования, в том числе в домах детского творчества, детских школах искусств, детям-сиротам, детям оставшимся без попечения родителей, и иным категориям несовершеннолетних граждан, нуждающихся в социальной поддержке, всего, из них:</t>
  </si>
  <si>
    <t>Мероприятие 10. Укрепление материально-технической базы учреждений культуры, всего, из них:</t>
  </si>
  <si>
    <t>ВСЕГО ПО МУНИЦИПАЛЬНОЙ ПРОГРАММЕ, 
В ТОМ ЧИСЛЕ</t>
  </si>
  <si>
    <t>Подпрограмма 2 "Развитие образования в сфере культуры и искусства"</t>
  </si>
  <si>
    <t>Подпрограмма 1 "Развитие культуры и искусства"</t>
  </si>
  <si>
    <t>Подпрограмма 3. Обеспечение реализации муниципальной программы"Развитие культуры городского округа Красноуфимск до 2028 года"</t>
  </si>
  <si>
    <t>Мероприятие 12.Модернизация  библиотек  части комплектования книжных фондов, всего, из них:</t>
  </si>
  <si>
    <t>Мероприятие 11. 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Интернет, всего, из них:</t>
  </si>
  <si>
    <t>Мероприятие 13. Предоставление государственной поддержки на конкурсной основе муниципальным учреждениям культуры Свердловской области на поддержку любительских творческих коллективов (гранты), всего, из них:</t>
  </si>
  <si>
    <t>Номер целевого показателя, на достижение которого направлено мероприятие</t>
  </si>
  <si>
    <t>1.1.1.5., 1.1.1.6., 1.1.1.9., 1.1.2.1., 1.1.2.2., 1.1.2.3.1.1.2.4., 1.1.2.8., 1.1.3.1, 1.1.4.1., 1.1.4.2.</t>
  </si>
  <si>
    <t>1.1.1.6., 1.1.1.9., 1.1.2.5., 1.1.2.6., 1.1.2.7., 1.1.2.8., 1.1.3.1., 1.1.4.1., 1.1.4.2.</t>
  </si>
  <si>
    <t>1.1.1.1.,1.1.1.2., 1.1.1.3., 1.1.1.4, 1.1.1.6, 1.1.1.8., 1.1.1.9., 1.1.3.1., 1.1.4.1</t>
  </si>
  <si>
    <t>1.1.1.1.1, 1.1.1.9.</t>
  </si>
  <si>
    <t>3.3.1.5.</t>
  </si>
  <si>
    <t>1.1.1.6.</t>
  </si>
  <si>
    <t>1.1.1.9., 3.3.1.1., 3.3.1.4</t>
  </si>
  <si>
    <t>2.2.1.1., 2.2.1.2.</t>
  </si>
  <si>
    <t>3.3.1.1., 3.3.1.4.</t>
  </si>
  <si>
    <t>1.1.1.1.-1.1.3.1.,1.1.4.1., 1.1.4.2., 2.2.1.1., 2.2.1.2., 3.3.1.1.-3.3.1.5.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</si>
</sst>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_(* #,##0.00_);_(* \(#,##0.00\);_(* &quot;-&quot;??_);_(@_)"/>
    <numFmt numFmtId="168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Liberation Serif"/>
      <family val="1"/>
      <charset val="204"/>
    </font>
    <font>
      <b/>
      <sz val="11"/>
      <color rgb="FFFF0000"/>
      <name val="Liberation Serif"/>
      <family val="1"/>
      <charset val="204"/>
    </font>
    <font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sz val="8"/>
      <name val="Liberation Serif"/>
      <family val="1"/>
      <charset val="204"/>
    </font>
    <font>
      <b/>
      <sz val="8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8" fillId="0" borderId="0"/>
    <xf numFmtId="0" fontId="3" fillId="0" borderId="0">
      <alignment vertical="center"/>
    </xf>
    <xf numFmtId="0" fontId="2" fillId="0" borderId="0"/>
    <xf numFmtId="0" fontId="1" fillId="0" borderId="0"/>
    <xf numFmtId="164" fontId="4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71">
    <xf numFmtId="0" fontId="0" fillId="0" borderId="0" xfId="0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justify"/>
    </xf>
    <xf numFmtId="49" fontId="9" fillId="0" borderId="0" xfId="0" applyNumberFormat="1" applyFont="1" applyFill="1" applyAlignment="1"/>
    <xf numFmtId="168" fontId="9" fillId="0" borderId="0" xfId="0" applyNumberFormat="1" applyFont="1" applyFill="1" applyAlignment="1">
      <alignment horizontal="center"/>
    </xf>
    <xf numFmtId="165" fontId="9" fillId="0" borderId="0" xfId="0" applyNumberFormat="1" applyFont="1" applyFill="1" applyAlignment="1">
      <alignment horizontal="left" vertical="justify"/>
    </xf>
    <xf numFmtId="0" fontId="9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168" fontId="9" fillId="0" borderId="1" xfId="0" applyNumberFormat="1" applyFont="1" applyFill="1" applyBorder="1" applyAlignment="1">
      <alignment horizontal="center" vertical="top"/>
    </xf>
    <xf numFmtId="3" fontId="9" fillId="0" borderId="1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justify" wrapText="1"/>
    </xf>
    <xf numFmtId="49" fontId="9" fillId="0" borderId="1" xfId="0" applyNumberFormat="1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justify"/>
    </xf>
    <xf numFmtId="49" fontId="9" fillId="0" borderId="1" xfId="0" applyNumberFormat="1" applyFont="1" applyFill="1" applyBorder="1" applyAlignment="1">
      <alignment wrapText="1"/>
    </xf>
    <xf numFmtId="168" fontId="9" fillId="0" borderId="1" xfId="0" applyNumberFormat="1" applyFont="1" applyFill="1" applyBorder="1" applyAlignment="1">
      <alignment horizontal="center"/>
    </xf>
    <xf numFmtId="168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left" vertical="justify"/>
    </xf>
    <xf numFmtId="49" fontId="9" fillId="0" borderId="1" xfId="0" applyNumberFormat="1" applyFont="1" applyFill="1" applyBorder="1" applyAlignment="1"/>
    <xf numFmtId="49" fontId="12" fillId="0" borderId="1" xfId="0" applyNumberFormat="1" applyFont="1" applyFill="1" applyBorder="1" applyAlignment="1">
      <alignment wrapText="1"/>
    </xf>
    <xf numFmtId="168" fontId="12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left" vertical="justify"/>
    </xf>
    <xf numFmtId="0" fontId="12" fillId="0" borderId="0" xfId="0" applyFont="1" applyFill="1" applyAlignment="1">
      <alignment horizontal="center"/>
    </xf>
    <xf numFmtId="166" fontId="12" fillId="0" borderId="1" xfId="0" applyNumberFormat="1" applyFont="1" applyFill="1" applyBorder="1" applyAlignment="1">
      <alignment horizontal="center"/>
    </xf>
    <xf numFmtId="49" fontId="12" fillId="0" borderId="1" xfId="6" applyNumberFormat="1" applyFont="1" applyFill="1" applyBorder="1" applyAlignment="1">
      <alignment wrapText="1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6" applyFont="1" applyFill="1" applyBorder="1" applyAlignment="1">
      <alignment wrapText="1"/>
    </xf>
    <xf numFmtId="2" fontId="12" fillId="0" borderId="1" xfId="6" applyNumberFormat="1" applyFont="1" applyFill="1" applyBorder="1" applyAlignment="1">
      <alignment wrapText="1"/>
    </xf>
    <xf numFmtId="49" fontId="12" fillId="0" borderId="2" xfId="6" applyNumberFormat="1" applyFont="1" applyFill="1" applyBorder="1" applyAlignment="1">
      <alignment wrapText="1"/>
    </xf>
    <xf numFmtId="168" fontId="9" fillId="0" borderId="2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/>
    <xf numFmtId="168" fontId="9" fillId="0" borderId="6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justify"/>
    </xf>
    <xf numFmtId="49" fontId="9" fillId="0" borderId="7" xfId="0" applyNumberFormat="1" applyFont="1" applyFill="1" applyBorder="1" applyAlignment="1"/>
    <xf numFmtId="168" fontId="9" fillId="0" borderId="7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justify"/>
    </xf>
    <xf numFmtId="49" fontId="12" fillId="0" borderId="2" xfId="0" applyNumberFormat="1" applyFont="1" applyFill="1" applyBorder="1" applyAlignment="1">
      <alignment wrapText="1"/>
    </xf>
    <xf numFmtId="168" fontId="12" fillId="0" borderId="2" xfId="0" applyNumberFormat="1" applyFont="1" applyFill="1" applyBorder="1" applyAlignment="1">
      <alignment horizontal="center"/>
    </xf>
    <xf numFmtId="0" fontId="12" fillId="0" borderId="1" xfId="6" applyNumberFormat="1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168" fontId="9" fillId="0" borderId="4" xfId="0" applyNumberFormat="1" applyFont="1" applyFill="1" applyBorder="1" applyAlignment="1">
      <alignment horizontal="center" wrapText="1"/>
    </xf>
    <xf numFmtId="49" fontId="9" fillId="0" borderId="5" xfId="0" applyNumberFormat="1" applyFont="1" applyFill="1" applyBorder="1" applyAlignment="1">
      <alignment horizontal="center" wrapText="1"/>
    </xf>
    <xf numFmtId="165" fontId="13" fillId="0" borderId="1" xfId="0" applyNumberFormat="1" applyFont="1" applyFill="1" applyBorder="1" applyAlignment="1">
      <alignment horizontal="left" vertical="justify"/>
    </xf>
    <xf numFmtId="166" fontId="13" fillId="0" borderId="1" xfId="0" applyNumberFormat="1" applyFont="1" applyFill="1" applyBorder="1" applyAlignment="1">
      <alignment horizontal="left" vertical="justify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>
      <alignment horizontal="left" vertical="justify"/>
    </xf>
    <xf numFmtId="165" fontId="14" fillId="0" borderId="1" xfId="0" applyNumberFormat="1" applyFont="1" applyFill="1" applyBorder="1" applyAlignment="1">
      <alignment horizontal="left" vertical="justify"/>
    </xf>
    <xf numFmtId="0" fontId="9" fillId="0" borderId="0" xfId="0" applyFont="1" applyFill="1" applyAlignment="1">
      <alignment horizontal="left" wrapText="1"/>
    </xf>
    <xf numFmtId="49" fontId="12" fillId="0" borderId="3" xfId="0" applyNumberFormat="1" applyFont="1" applyFill="1" applyBorder="1" applyAlignment="1">
      <alignment horizontal="center" wrapText="1"/>
    </xf>
    <xf numFmtId="49" fontId="12" fillId="0" borderId="4" xfId="0" applyNumberFormat="1" applyFont="1" applyFill="1" applyBorder="1" applyAlignment="1">
      <alignment horizontal="center" wrapText="1"/>
    </xf>
    <xf numFmtId="49" fontId="12" fillId="0" borderId="5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 5" xfId="6"/>
    <cellStyle name="Финансовый 2" xfId="7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2"/>
  <sheetViews>
    <sheetView tabSelected="1" view="pageBreakPreview" topLeftCell="A3" zoomScaleNormal="135" zoomScaleSheetLayoutView="100" workbookViewId="0">
      <selection activeCell="A5" sqref="A5:J5"/>
    </sheetView>
  </sheetViews>
  <sheetFormatPr defaultColWidth="8.85546875" defaultRowHeight="15"/>
  <cols>
    <col min="1" max="1" width="6.7109375" style="9" customWidth="1"/>
    <col min="2" max="2" width="57.140625" style="10" customWidth="1"/>
    <col min="3" max="3" width="15.5703125" style="11" bestFit="1" customWidth="1"/>
    <col min="4" max="6" width="14.5703125" style="11" bestFit="1" customWidth="1"/>
    <col min="7" max="7" width="14.140625" style="11" customWidth="1"/>
    <col min="8" max="9" width="14.5703125" style="11" bestFit="1" customWidth="1"/>
    <col min="10" max="10" width="21.85546875" style="12" customWidth="1"/>
    <col min="11" max="12" width="8.85546875" style="13"/>
    <col min="13" max="16384" width="8.85546875" style="1"/>
  </cols>
  <sheetData>
    <row r="1" spans="1:12" hidden="1">
      <c r="D1" s="11">
        <f>D2-D21</f>
        <v>2644227.1</v>
      </c>
      <c r="E1" s="11">
        <f>E2-E21</f>
        <v>3154522.395</v>
      </c>
      <c r="F1" s="11">
        <f>F2-F21</f>
        <v>3634003.1697499999</v>
      </c>
    </row>
    <row r="2" spans="1:12" hidden="1">
      <c r="D2" s="11">
        <v>2645246.9</v>
      </c>
      <c r="E2" s="11">
        <v>3154522.395</v>
      </c>
      <c r="F2" s="11">
        <v>3634003.1697499999</v>
      </c>
    </row>
    <row r="4" spans="1:12" ht="59.45" customHeight="1">
      <c r="B4" s="14"/>
      <c r="I4" s="58" t="s">
        <v>23</v>
      </c>
      <c r="J4" s="58"/>
    </row>
    <row r="5" spans="1:12" s="5" customFormat="1" ht="45" customHeight="1">
      <c r="A5" s="63" t="s">
        <v>24</v>
      </c>
      <c r="B5" s="64"/>
      <c r="C5" s="64"/>
      <c r="D5" s="64"/>
      <c r="E5" s="64"/>
      <c r="F5" s="64"/>
      <c r="G5" s="64"/>
      <c r="H5" s="64"/>
      <c r="I5" s="64"/>
      <c r="J5" s="64"/>
      <c r="K5" s="13"/>
      <c r="L5" s="13"/>
    </row>
    <row r="6" spans="1:12" s="5" customFormat="1">
      <c r="A6" s="9"/>
      <c r="B6" s="10"/>
      <c r="C6" s="11"/>
      <c r="D6" s="11"/>
      <c r="E6" s="11"/>
      <c r="F6" s="11"/>
      <c r="G6" s="11"/>
      <c r="H6" s="11"/>
      <c r="I6" s="11"/>
      <c r="J6" s="12"/>
      <c r="K6" s="13"/>
      <c r="L6" s="13"/>
    </row>
    <row r="7" spans="1:12" s="5" customFormat="1">
      <c r="A7" s="9"/>
      <c r="B7" s="10"/>
      <c r="C7" s="11"/>
      <c r="D7" s="11"/>
      <c r="E7" s="11"/>
      <c r="F7" s="11"/>
      <c r="G7" s="11"/>
      <c r="H7" s="11"/>
      <c r="I7" s="11"/>
      <c r="J7" s="12"/>
      <c r="K7" s="13"/>
      <c r="L7" s="13"/>
    </row>
    <row r="8" spans="1:12" s="2" customFormat="1" ht="31.5" customHeight="1">
      <c r="A8" s="65" t="s">
        <v>0</v>
      </c>
      <c r="B8" s="67" t="s">
        <v>8</v>
      </c>
      <c r="C8" s="68" t="s">
        <v>6</v>
      </c>
      <c r="D8" s="69"/>
      <c r="E8" s="69"/>
      <c r="F8" s="69"/>
      <c r="G8" s="69"/>
      <c r="H8" s="69"/>
      <c r="I8" s="69"/>
      <c r="J8" s="70" t="s">
        <v>34</v>
      </c>
      <c r="K8" s="15"/>
      <c r="L8" s="15"/>
    </row>
    <row r="9" spans="1:12" s="2" customFormat="1" ht="21" customHeight="1">
      <c r="A9" s="66"/>
      <c r="B9" s="67"/>
      <c r="C9" s="16" t="s">
        <v>1</v>
      </c>
      <c r="D9" s="17">
        <v>2023</v>
      </c>
      <c r="E9" s="17">
        <v>2024</v>
      </c>
      <c r="F9" s="17">
        <v>2025</v>
      </c>
      <c r="G9" s="17">
        <v>2026</v>
      </c>
      <c r="H9" s="17">
        <v>2027</v>
      </c>
      <c r="I9" s="17">
        <v>2028</v>
      </c>
      <c r="J9" s="70"/>
      <c r="K9" s="15"/>
      <c r="L9" s="15"/>
    </row>
    <row r="10" spans="1:12" s="2" customFormat="1" ht="16.5" customHeight="1">
      <c r="A10" s="18">
        <v>1</v>
      </c>
      <c r="B10" s="19" t="s">
        <v>7</v>
      </c>
      <c r="C10" s="20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21">
        <v>11</v>
      </c>
      <c r="K10" s="15"/>
      <c r="L10" s="15"/>
    </row>
    <row r="11" spans="1:12" s="5" customFormat="1" ht="29.25">
      <c r="A11" s="22"/>
      <c r="B11" s="23" t="s">
        <v>27</v>
      </c>
      <c r="C11" s="24">
        <f>SUM(D11:I11)</f>
        <v>956989.20000000019</v>
      </c>
      <c r="D11" s="25">
        <f>SUM(D12:D14)</f>
        <v>162256</v>
      </c>
      <c r="E11" s="25">
        <f t="shared" ref="E11:I11" si="0">SUM(E12:E14)</f>
        <v>160983.99999999997</v>
      </c>
      <c r="F11" s="25">
        <f t="shared" si="0"/>
        <v>158437.30000000002</v>
      </c>
      <c r="G11" s="25">
        <f>SUM(G12:G14)</f>
        <v>158437.30000000002</v>
      </c>
      <c r="H11" s="25">
        <f t="shared" si="0"/>
        <v>158437.30000000002</v>
      </c>
      <c r="I11" s="25">
        <f t="shared" si="0"/>
        <v>158437.30000000002</v>
      </c>
      <c r="J11" s="26"/>
      <c r="K11" s="13"/>
      <c r="L11" s="13"/>
    </row>
    <row r="12" spans="1:12" s="5" customFormat="1">
      <c r="A12" s="22">
        <f>A11+1</f>
        <v>1</v>
      </c>
      <c r="B12" s="27" t="s">
        <v>2</v>
      </c>
      <c r="C12" s="24">
        <f>SUM(D12:I12)</f>
        <v>0</v>
      </c>
      <c r="D12" s="24">
        <f t="shared" ref="D12:I13" si="1">D20+D89+D108</f>
        <v>0</v>
      </c>
      <c r="E12" s="24">
        <f t="shared" si="1"/>
        <v>0</v>
      </c>
      <c r="F12" s="24">
        <f t="shared" si="1"/>
        <v>0</v>
      </c>
      <c r="G12" s="24">
        <f t="shared" si="1"/>
        <v>0</v>
      </c>
      <c r="H12" s="24">
        <f t="shared" si="1"/>
        <v>0</v>
      </c>
      <c r="I12" s="24">
        <f t="shared" si="1"/>
        <v>0</v>
      </c>
      <c r="J12" s="26"/>
      <c r="K12" s="13"/>
      <c r="L12" s="13"/>
    </row>
    <row r="13" spans="1:12" s="5" customFormat="1">
      <c r="A13" s="22">
        <f t="shared" ref="A13:A79" si="2">A12+1</f>
        <v>2</v>
      </c>
      <c r="B13" s="27" t="s">
        <v>3</v>
      </c>
      <c r="C13" s="24">
        <f>SUM(D13:I13)</f>
        <v>3280.2</v>
      </c>
      <c r="D13" s="24">
        <f t="shared" si="1"/>
        <v>3280.2</v>
      </c>
      <c r="E13" s="24">
        <f t="shared" si="1"/>
        <v>0</v>
      </c>
      <c r="F13" s="24">
        <f t="shared" si="1"/>
        <v>0</v>
      </c>
      <c r="G13" s="24">
        <f t="shared" si="1"/>
        <v>0</v>
      </c>
      <c r="H13" s="24">
        <f t="shared" si="1"/>
        <v>0</v>
      </c>
      <c r="I13" s="24">
        <f t="shared" si="1"/>
        <v>0</v>
      </c>
      <c r="J13" s="26"/>
      <c r="K13" s="13"/>
      <c r="L13" s="13"/>
    </row>
    <row r="14" spans="1:12" s="5" customFormat="1">
      <c r="A14" s="22">
        <f t="shared" si="2"/>
        <v>3</v>
      </c>
      <c r="B14" s="27" t="s">
        <v>4</v>
      </c>
      <c r="C14" s="24">
        <f>SUM(D14:I14)</f>
        <v>953709.00000000012</v>
      </c>
      <c r="D14" s="24">
        <f>D22+D91+D110</f>
        <v>158975.79999999999</v>
      </c>
      <c r="E14" s="24">
        <f t="shared" ref="D14:I15" si="3">E22+E91+E110</f>
        <v>160983.99999999997</v>
      </c>
      <c r="F14" s="24">
        <f t="shared" si="3"/>
        <v>158437.30000000002</v>
      </c>
      <c r="G14" s="24">
        <f t="shared" si="3"/>
        <v>158437.30000000002</v>
      </c>
      <c r="H14" s="24">
        <f t="shared" si="3"/>
        <v>158437.30000000002</v>
      </c>
      <c r="I14" s="24">
        <f t="shared" si="3"/>
        <v>158437.30000000002</v>
      </c>
      <c r="J14" s="26"/>
      <c r="K14" s="13"/>
      <c r="L14" s="13"/>
    </row>
    <row r="15" spans="1:12" s="4" customFormat="1" ht="29.25" customHeight="1">
      <c r="A15" s="22">
        <f t="shared" si="2"/>
        <v>4</v>
      </c>
      <c r="B15" s="28" t="s">
        <v>17</v>
      </c>
      <c r="C15" s="29">
        <f>C23+C92+C111</f>
        <v>955431.2</v>
      </c>
      <c r="D15" s="29">
        <f t="shared" si="3"/>
        <v>160698</v>
      </c>
      <c r="E15" s="29">
        <f t="shared" si="3"/>
        <v>160983.99999999997</v>
      </c>
      <c r="F15" s="29">
        <f t="shared" si="3"/>
        <v>158437.30000000002</v>
      </c>
      <c r="G15" s="29">
        <f t="shared" si="3"/>
        <v>158437.30000000002</v>
      </c>
      <c r="H15" s="29">
        <f t="shared" si="3"/>
        <v>158437.30000000002</v>
      </c>
      <c r="I15" s="29">
        <f>I23+I92+I111</f>
        <v>158437.30000000002</v>
      </c>
      <c r="J15" s="30"/>
      <c r="K15" s="31"/>
      <c r="L15" s="31"/>
    </row>
    <row r="16" spans="1:12" s="4" customFormat="1" ht="30" customHeight="1">
      <c r="A16" s="22">
        <f t="shared" si="2"/>
        <v>5</v>
      </c>
      <c r="B16" s="28" t="s">
        <v>18</v>
      </c>
      <c r="C16" s="24">
        <f t="shared" ref="C16:C17" si="4">SUM(D16:I16)</f>
        <v>1435.5</v>
      </c>
      <c r="D16" s="29">
        <f>D27</f>
        <v>1435.5</v>
      </c>
      <c r="E16" s="29">
        <f t="shared" ref="E16:I16" si="5">E27</f>
        <v>0</v>
      </c>
      <c r="F16" s="29">
        <f t="shared" si="5"/>
        <v>0</v>
      </c>
      <c r="G16" s="29">
        <f t="shared" si="5"/>
        <v>0</v>
      </c>
      <c r="H16" s="29">
        <f t="shared" si="5"/>
        <v>0</v>
      </c>
      <c r="I16" s="29">
        <f t="shared" si="5"/>
        <v>0</v>
      </c>
      <c r="J16" s="30"/>
      <c r="K16" s="31"/>
      <c r="L16" s="31"/>
    </row>
    <row r="17" spans="1:12" s="4" customFormat="1" ht="28.5">
      <c r="A17" s="22">
        <f t="shared" si="2"/>
        <v>6</v>
      </c>
      <c r="B17" s="28" t="s">
        <v>22</v>
      </c>
      <c r="C17" s="24">
        <f t="shared" si="4"/>
        <v>122.5</v>
      </c>
      <c r="D17" s="29">
        <f>D29</f>
        <v>122.5</v>
      </c>
      <c r="E17" s="29"/>
      <c r="F17" s="29"/>
      <c r="G17" s="29"/>
      <c r="H17" s="29"/>
      <c r="I17" s="29"/>
      <c r="J17" s="30"/>
      <c r="K17" s="31"/>
      <c r="L17" s="31"/>
    </row>
    <row r="18" spans="1:12" s="5" customFormat="1" ht="22.5" customHeight="1">
      <c r="A18" s="22">
        <f t="shared" si="2"/>
        <v>7</v>
      </c>
      <c r="B18" s="59" t="s">
        <v>29</v>
      </c>
      <c r="C18" s="60"/>
      <c r="D18" s="60"/>
      <c r="E18" s="60"/>
      <c r="F18" s="60"/>
      <c r="G18" s="60"/>
      <c r="H18" s="60"/>
      <c r="I18" s="60"/>
      <c r="J18" s="61"/>
      <c r="K18" s="13"/>
      <c r="L18" s="13"/>
    </row>
    <row r="19" spans="1:12" s="5" customFormat="1" ht="29.25">
      <c r="A19" s="22">
        <f t="shared" si="2"/>
        <v>8</v>
      </c>
      <c r="B19" s="28" t="s">
        <v>5</v>
      </c>
      <c r="C19" s="24">
        <f>SUM(D19:I19)</f>
        <v>643527.1</v>
      </c>
      <c r="D19" s="24">
        <f t="shared" ref="D19:I19" si="6">D20+D21+D22</f>
        <v>109891.2</v>
      </c>
      <c r="E19" s="24">
        <f t="shared" si="6"/>
        <v>108149.09999999999</v>
      </c>
      <c r="F19" s="24">
        <f t="shared" si="6"/>
        <v>106371.7</v>
      </c>
      <c r="G19" s="24">
        <f t="shared" si="6"/>
        <v>106371.7</v>
      </c>
      <c r="H19" s="24">
        <f t="shared" si="6"/>
        <v>106371.7</v>
      </c>
      <c r="I19" s="24">
        <f t="shared" si="6"/>
        <v>106371.7</v>
      </c>
      <c r="J19" s="26"/>
      <c r="K19" s="13"/>
      <c r="L19" s="13"/>
    </row>
    <row r="20" spans="1:12" s="5" customFormat="1">
      <c r="A20" s="22">
        <f t="shared" si="2"/>
        <v>9</v>
      </c>
      <c r="B20" s="27" t="s">
        <v>2</v>
      </c>
      <c r="C20" s="24">
        <f>SUM(D20:I20)</f>
        <v>0</v>
      </c>
      <c r="D20" s="24">
        <f>D24</f>
        <v>0</v>
      </c>
      <c r="E20" s="24">
        <f t="shared" ref="E20:I20" si="7">E24</f>
        <v>0</v>
      </c>
      <c r="F20" s="24">
        <f t="shared" si="7"/>
        <v>0</v>
      </c>
      <c r="G20" s="24">
        <f t="shared" si="7"/>
        <v>0</v>
      </c>
      <c r="H20" s="24">
        <f t="shared" si="7"/>
        <v>0</v>
      </c>
      <c r="I20" s="24">
        <f t="shared" si="7"/>
        <v>0</v>
      </c>
      <c r="J20" s="26"/>
      <c r="K20" s="13"/>
      <c r="L20" s="13"/>
    </row>
    <row r="21" spans="1:12" s="5" customFormat="1">
      <c r="A21" s="22">
        <f t="shared" si="2"/>
        <v>10</v>
      </c>
      <c r="B21" s="27" t="s">
        <v>3</v>
      </c>
      <c r="C21" s="24">
        <f>SUM(D21:I21)</f>
        <v>1019.8</v>
      </c>
      <c r="D21" s="24">
        <f>D25</f>
        <v>1019.8</v>
      </c>
      <c r="E21" s="24">
        <f t="shared" ref="E21:I21" si="8">E25</f>
        <v>0</v>
      </c>
      <c r="F21" s="24">
        <f t="shared" si="8"/>
        <v>0</v>
      </c>
      <c r="G21" s="24">
        <f>G25</f>
        <v>0</v>
      </c>
      <c r="H21" s="24">
        <f t="shared" si="8"/>
        <v>0</v>
      </c>
      <c r="I21" s="24">
        <f t="shared" si="8"/>
        <v>0</v>
      </c>
      <c r="J21" s="26"/>
      <c r="K21" s="13"/>
      <c r="L21" s="13"/>
    </row>
    <row r="22" spans="1:12" s="5" customFormat="1">
      <c r="A22" s="22">
        <f t="shared" si="2"/>
        <v>11</v>
      </c>
      <c r="B22" s="27" t="s">
        <v>4</v>
      </c>
      <c r="C22" s="24">
        <f>SUM(D22:I22)</f>
        <v>642507.29999999993</v>
      </c>
      <c r="D22" s="24">
        <f>D26+D28+D30</f>
        <v>108871.4</v>
      </c>
      <c r="E22" s="24">
        <f t="shared" ref="E22:I22" si="9">E26+E28</f>
        <v>108149.09999999999</v>
      </c>
      <c r="F22" s="24">
        <f t="shared" si="9"/>
        <v>106371.7</v>
      </c>
      <c r="G22" s="24">
        <f t="shared" si="9"/>
        <v>106371.7</v>
      </c>
      <c r="H22" s="24">
        <f t="shared" si="9"/>
        <v>106371.7</v>
      </c>
      <c r="I22" s="24">
        <f t="shared" si="9"/>
        <v>106371.7</v>
      </c>
      <c r="J22" s="26"/>
      <c r="K22" s="13"/>
      <c r="L22" s="13"/>
    </row>
    <row r="23" spans="1:12" s="4" customFormat="1" ht="28.5">
      <c r="A23" s="22">
        <f t="shared" si="2"/>
        <v>12</v>
      </c>
      <c r="B23" s="28" t="s">
        <v>21</v>
      </c>
      <c r="C23" s="29">
        <f>SUM(C24:C26)</f>
        <v>641969.1</v>
      </c>
      <c r="D23" s="29">
        <f t="shared" ref="D23:I23" si="10">SUM(D24:D26)</f>
        <v>108333.2</v>
      </c>
      <c r="E23" s="29">
        <f t="shared" si="10"/>
        <v>108149.09999999999</v>
      </c>
      <c r="F23" s="29">
        <f t="shared" si="10"/>
        <v>106371.7</v>
      </c>
      <c r="G23" s="29">
        <f t="shared" si="10"/>
        <v>106371.7</v>
      </c>
      <c r="H23" s="29">
        <f t="shared" si="10"/>
        <v>106371.7</v>
      </c>
      <c r="I23" s="29">
        <f t="shared" si="10"/>
        <v>106371.7</v>
      </c>
      <c r="J23" s="30"/>
      <c r="K23" s="31"/>
      <c r="L23" s="31"/>
    </row>
    <row r="24" spans="1:12" s="5" customFormat="1">
      <c r="A24" s="22">
        <f t="shared" si="2"/>
        <v>13</v>
      </c>
      <c r="B24" s="27" t="s">
        <v>2</v>
      </c>
      <c r="C24" s="24">
        <f>SUM(D24:I24)</f>
        <v>0</v>
      </c>
      <c r="D24" s="24">
        <f t="shared" ref="D24:I24" si="11">D34+D38+D42+D46+D50+D62+D66+D70</f>
        <v>0</v>
      </c>
      <c r="E24" s="24">
        <f t="shared" si="11"/>
        <v>0</v>
      </c>
      <c r="F24" s="24">
        <f t="shared" si="11"/>
        <v>0</v>
      </c>
      <c r="G24" s="24">
        <f t="shared" si="11"/>
        <v>0</v>
      </c>
      <c r="H24" s="24">
        <f t="shared" si="11"/>
        <v>0</v>
      </c>
      <c r="I24" s="24">
        <f t="shared" si="11"/>
        <v>0</v>
      </c>
      <c r="J24" s="26"/>
      <c r="K24" s="13"/>
      <c r="L24" s="13"/>
    </row>
    <row r="25" spans="1:12" s="5" customFormat="1">
      <c r="A25" s="22">
        <f t="shared" si="2"/>
        <v>14</v>
      </c>
      <c r="B25" s="27" t="s">
        <v>3</v>
      </c>
      <c r="C25" s="24">
        <f>SUM(D25:I25)</f>
        <v>1019.8</v>
      </c>
      <c r="D25" s="24">
        <f>D35+D39+D43+D47+D51+D63+D67+D71+D75</f>
        <v>1019.8</v>
      </c>
      <c r="E25" s="24">
        <f t="shared" ref="E25:I25" si="12">E35+E39+E43+E47+E51+E63+E67+E71+E75</f>
        <v>0</v>
      </c>
      <c r="F25" s="24">
        <f t="shared" si="12"/>
        <v>0</v>
      </c>
      <c r="G25" s="24">
        <f t="shared" si="12"/>
        <v>0</v>
      </c>
      <c r="H25" s="24">
        <f t="shared" si="12"/>
        <v>0</v>
      </c>
      <c r="I25" s="24">
        <f t="shared" si="12"/>
        <v>0</v>
      </c>
      <c r="J25" s="26"/>
      <c r="K25" s="13"/>
      <c r="L25" s="13"/>
    </row>
    <row r="26" spans="1:12" s="5" customFormat="1">
      <c r="A26" s="22">
        <f t="shared" si="2"/>
        <v>15</v>
      </c>
      <c r="B26" s="27" t="s">
        <v>4</v>
      </c>
      <c r="C26" s="24">
        <f>SUM(D26:I26)</f>
        <v>640949.29999999993</v>
      </c>
      <c r="D26" s="24">
        <f>D36+D40+D44+D48+D52+D64+D68+D72</f>
        <v>107313.4</v>
      </c>
      <c r="E26" s="24">
        <f t="shared" ref="E26:I26" si="13">E36+E40+E44+E48+E52+E64+E68+E72</f>
        <v>108149.09999999999</v>
      </c>
      <c r="F26" s="24">
        <f t="shared" si="13"/>
        <v>106371.7</v>
      </c>
      <c r="G26" s="24">
        <f t="shared" si="13"/>
        <v>106371.7</v>
      </c>
      <c r="H26" s="24">
        <f t="shared" si="13"/>
        <v>106371.7</v>
      </c>
      <c r="I26" s="24">
        <f t="shared" si="13"/>
        <v>106371.7</v>
      </c>
      <c r="J26" s="26"/>
      <c r="K26" s="13"/>
      <c r="L26" s="13"/>
    </row>
    <row r="27" spans="1:12" s="4" customFormat="1" ht="28.5">
      <c r="A27" s="22">
        <f t="shared" si="2"/>
        <v>16</v>
      </c>
      <c r="B27" s="28" t="s">
        <v>18</v>
      </c>
      <c r="C27" s="29">
        <f>C28</f>
        <v>1435.5</v>
      </c>
      <c r="D27" s="29">
        <f>D28</f>
        <v>1435.5</v>
      </c>
      <c r="E27" s="29"/>
      <c r="F27" s="29"/>
      <c r="G27" s="29"/>
      <c r="H27" s="29"/>
      <c r="I27" s="29"/>
      <c r="J27" s="30"/>
      <c r="K27" s="31"/>
      <c r="L27" s="31"/>
    </row>
    <row r="28" spans="1:12" s="5" customFormat="1">
      <c r="A28" s="22">
        <f t="shared" si="2"/>
        <v>17</v>
      </c>
      <c r="B28" s="27" t="s">
        <v>4</v>
      </c>
      <c r="C28" s="24">
        <f>SUM(D28:I28)</f>
        <v>1435.5</v>
      </c>
      <c r="D28" s="24">
        <f>D78</f>
        <v>1435.5</v>
      </c>
      <c r="E28" s="24">
        <f t="shared" ref="E28:I28" si="14">E78</f>
        <v>0</v>
      </c>
      <c r="F28" s="24">
        <f t="shared" si="14"/>
        <v>0</v>
      </c>
      <c r="G28" s="24">
        <f t="shared" si="14"/>
        <v>0</v>
      </c>
      <c r="H28" s="24">
        <f t="shared" si="14"/>
        <v>0</v>
      </c>
      <c r="I28" s="24">
        <f t="shared" si="14"/>
        <v>0</v>
      </c>
      <c r="J28" s="26"/>
      <c r="K28" s="13"/>
      <c r="L28" s="13"/>
    </row>
    <row r="29" spans="1:12" s="4" customFormat="1" ht="28.5">
      <c r="A29" s="22">
        <f t="shared" si="2"/>
        <v>18</v>
      </c>
      <c r="B29" s="28" t="s">
        <v>22</v>
      </c>
      <c r="C29" s="29">
        <f>C30</f>
        <v>122.5</v>
      </c>
      <c r="D29" s="29">
        <f>D30</f>
        <v>122.5</v>
      </c>
      <c r="E29" s="29"/>
      <c r="F29" s="29"/>
      <c r="G29" s="29"/>
      <c r="H29" s="29"/>
      <c r="I29" s="29"/>
      <c r="J29" s="30"/>
      <c r="K29" s="31"/>
      <c r="L29" s="31"/>
    </row>
    <row r="30" spans="1:12" s="5" customFormat="1">
      <c r="A30" s="22">
        <f t="shared" si="2"/>
        <v>19</v>
      </c>
      <c r="B30" s="27" t="s">
        <v>4</v>
      </c>
      <c r="C30" s="24">
        <f>SUM(D30:I30)</f>
        <v>122.5</v>
      </c>
      <c r="D30" s="24">
        <f>D83</f>
        <v>122.5</v>
      </c>
      <c r="E30" s="24">
        <f t="shared" ref="E30:I30" si="15">E83</f>
        <v>0</v>
      </c>
      <c r="F30" s="24">
        <f t="shared" si="15"/>
        <v>0</v>
      </c>
      <c r="G30" s="24">
        <f t="shared" si="15"/>
        <v>0</v>
      </c>
      <c r="H30" s="24">
        <f t="shared" si="15"/>
        <v>0</v>
      </c>
      <c r="I30" s="24">
        <f t="shared" si="15"/>
        <v>0</v>
      </c>
      <c r="J30" s="26"/>
      <c r="K30" s="13"/>
      <c r="L30" s="13"/>
    </row>
    <row r="31" spans="1:12" s="5" customFormat="1">
      <c r="A31" s="22">
        <f t="shared" si="2"/>
        <v>20</v>
      </c>
      <c r="B31" s="62"/>
      <c r="C31" s="62"/>
      <c r="D31" s="62"/>
      <c r="E31" s="62"/>
      <c r="F31" s="62"/>
      <c r="G31" s="62"/>
      <c r="H31" s="62"/>
      <c r="I31" s="62"/>
      <c r="J31" s="62"/>
      <c r="K31" s="13"/>
      <c r="L31" s="13"/>
    </row>
    <row r="32" spans="1:12" s="6" customFormat="1" ht="29.25">
      <c r="A32" s="22">
        <f t="shared" si="2"/>
        <v>21</v>
      </c>
      <c r="B32" s="28" t="s">
        <v>21</v>
      </c>
      <c r="C32" s="29">
        <f t="shared" ref="C32:C40" si="16">SUM(D32:I32)</f>
        <v>641969.1</v>
      </c>
      <c r="D32" s="32">
        <f>D33+D37+D41+D45+D49+D61+D69+D65+D73</f>
        <v>108333.2</v>
      </c>
      <c r="E32" s="32">
        <f t="shared" ref="E32:I32" si="17">E33+E37+E41+E45+E49+E61+E69+E65</f>
        <v>108149.09999999999</v>
      </c>
      <c r="F32" s="32">
        <f t="shared" si="17"/>
        <v>106371.7</v>
      </c>
      <c r="G32" s="32">
        <f t="shared" si="17"/>
        <v>106371.7</v>
      </c>
      <c r="H32" s="32">
        <f t="shared" si="17"/>
        <v>106371.7</v>
      </c>
      <c r="I32" s="32">
        <f t="shared" si="17"/>
        <v>106371.7</v>
      </c>
      <c r="J32" s="32"/>
      <c r="K32" s="13"/>
      <c r="L32" s="13"/>
    </row>
    <row r="33" spans="1:12" s="5" customFormat="1" ht="54.75" customHeight="1">
      <c r="A33" s="22">
        <f t="shared" si="2"/>
        <v>22</v>
      </c>
      <c r="B33" s="33" t="s">
        <v>10</v>
      </c>
      <c r="C33" s="24">
        <f t="shared" si="16"/>
        <v>78732.900000000009</v>
      </c>
      <c r="D33" s="24">
        <f>D34+D35+D36</f>
        <v>13071.7</v>
      </c>
      <c r="E33" s="24">
        <f t="shared" ref="E33:I33" si="18">E34+E35+E36</f>
        <v>13310.8</v>
      </c>
      <c r="F33" s="24">
        <f t="shared" si="18"/>
        <v>13087.6</v>
      </c>
      <c r="G33" s="24">
        <f>G35+G36</f>
        <v>13087.6</v>
      </c>
      <c r="H33" s="24">
        <f t="shared" si="18"/>
        <v>13087.6</v>
      </c>
      <c r="I33" s="24">
        <f t="shared" si="18"/>
        <v>13087.6</v>
      </c>
      <c r="J33" s="34" t="s">
        <v>35</v>
      </c>
      <c r="K33" s="13"/>
      <c r="L33" s="13"/>
    </row>
    <row r="34" spans="1:12" s="5" customFormat="1">
      <c r="A34" s="22">
        <f t="shared" si="2"/>
        <v>23</v>
      </c>
      <c r="B34" s="27" t="s">
        <v>2</v>
      </c>
      <c r="C34" s="24">
        <f t="shared" si="16"/>
        <v>0</v>
      </c>
      <c r="D34" s="24"/>
      <c r="E34" s="24"/>
      <c r="F34" s="24"/>
      <c r="G34" s="24"/>
      <c r="H34" s="24"/>
      <c r="I34" s="24"/>
      <c r="J34" s="51"/>
      <c r="K34" s="13"/>
      <c r="L34" s="13"/>
    </row>
    <row r="35" spans="1:12" s="5" customFormat="1">
      <c r="A35" s="22">
        <f t="shared" si="2"/>
        <v>24</v>
      </c>
      <c r="B35" s="27" t="s">
        <v>3</v>
      </c>
      <c r="C35" s="24">
        <f t="shared" si="16"/>
        <v>0</v>
      </c>
      <c r="D35" s="24"/>
      <c r="E35" s="24"/>
      <c r="F35" s="24"/>
      <c r="G35" s="24"/>
      <c r="H35" s="24"/>
      <c r="I35" s="24"/>
      <c r="J35" s="52"/>
      <c r="K35" s="13"/>
      <c r="L35" s="13"/>
    </row>
    <row r="36" spans="1:12" s="5" customFormat="1">
      <c r="A36" s="22">
        <f t="shared" si="2"/>
        <v>25</v>
      </c>
      <c r="B36" s="27" t="s">
        <v>4</v>
      </c>
      <c r="C36" s="24">
        <f t="shared" si="16"/>
        <v>78732.900000000009</v>
      </c>
      <c r="D36" s="24">
        <v>13071.7</v>
      </c>
      <c r="E36" s="24">
        <v>13310.8</v>
      </c>
      <c r="F36" s="24">
        <v>13087.6</v>
      </c>
      <c r="G36" s="24">
        <f>F36</f>
        <v>13087.6</v>
      </c>
      <c r="H36" s="24">
        <f>G36</f>
        <v>13087.6</v>
      </c>
      <c r="I36" s="24">
        <f>H36</f>
        <v>13087.6</v>
      </c>
      <c r="J36" s="51"/>
      <c r="K36" s="13"/>
      <c r="L36" s="13"/>
    </row>
    <row r="37" spans="1:12" s="5" customFormat="1" ht="56.25" customHeight="1">
      <c r="A37" s="22">
        <f t="shared" si="2"/>
        <v>26</v>
      </c>
      <c r="B37" s="33" t="s">
        <v>15</v>
      </c>
      <c r="C37" s="24">
        <f t="shared" si="16"/>
        <v>181275.90000000002</v>
      </c>
      <c r="D37" s="24">
        <f>D38+D39+D40</f>
        <v>29344.3</v>
      </c>
      <c r="E37" s="24">
        <f t="shared" ref="E37:I37" si="19">E38+E39+E40</f>
        <v>30772.799999999999</v>
      </c>
      <c r="F37" s="24">
        <f t="shared" si="19"/>
        <v>30289.7</v>
      </c>
      <c r="G37" s="24">
        <f t="shared" si="19"/>
        <v>30289.7</v>
      </c>
      <c r="H37" s="24">
        <f t="shared" si="19"/>
        <v>30289.7</v>
      </c>
      <c r="I37" s="24">
        <f t="shared" si="19"/>
        <v>30289.7</v>
      </c>
      <c r="J37" s="53" t="s">
        <v>36</v>
      </c>
      <c r="K37" s="13"/>
      <c r="L37" s="13"/>
    </row>
    <row r="38" spans="1:12" s="5" customFormat="1">
      <c r="A38" s="22">
        <f t="shared" si="2"/>
        <v>27</v>
      </c>
      <c r="B38" s="27" t="s">
        <v>2</v>
      </c>
      <c r="C38" s="24">
        <f t="shared" si="16"/>
        <v>0</v>
      </c>
      <c r="D38" s="24"/>
      <c r="E38" s="24"/>
      <c r="F38" s="24"/>
      <c r="G38" s="24"/>
      <c r="H38" s="24"/>
      <c r="I38" s="24"/>
      <c r="J38" s="51"/>
      <c r="K38" s="13"/>
      <c r="L38" s="13"/>
    </row>
    <row r="39" spans="1:12" s="5" customFormat="1">
      <c r="A39" s="22">
        <f t="shared" si="2"/>
        <v>28</v>
      </c>
      <c r="B39" s="27" t="s">
        <v>3</v>
      </c>
      <c r="C39" s="24">
        <f t="shared" si="16"/>
        <v>0</v>
      </c>
      <c r="D39" s="24"/>
      <c r="E39" s="24"/>
      <c r="F39" s="24"/>
      <c r="G39" s="24"/>
      <c r="H39" s="24"/>
      <c r="I39" s="24"/>
      <c r="J39" s="51"/>
      <c r="K39" s="13"/>
      <c r="L39" s="13"/>
    </row>
    <row r="40" spans="1:12" s="5" customFormat="1">
      <c r="A40" s="22">
        <f t="shared" si="2"/>
        <v>29</v>
      </c>
      <c r="B40" s="27" t="s">
        <v>4</v>
      </c>
      <c r="C40" s="24">
        <f t="shared" si="16"/>
        <v>181275.90000000002</v>
      </c>
      <c r="D40" s="24">
        <v>29344.3</v>
      </c>
      <c r="E40" s="24">
        <v>30772.799999999999</v>
      </c>
      <c r="F40" s="24">
        <v>30289.7</v>
      </c>
      <c r="G40" s="24">
        <f>F40</f>
        <v>30289.7</v>
      </c>
      <c r="H40" s="24">
        <f>G40</f>
        <v>30289.7</v>
      </c>
      <c r="I40" s="24">
        <f>H40</f>
        <v>30289.7</v>
      </c>
      <c r="J40" s="51"/>
      <c r="K40" s="13"/>
      <c r="L40" s="13"/>
    </row>
    <row r="41" spans="1:12" s="5" customFormat="1" ht="43.5">
      <c r="A41" s="22">
        <f t="shared" si="2"/>
        <v>30</v>
      </c>
      <c r="B41" s="33" t="s">
        <v>9</v>
      </c>
      <c r="C41" s="24">
        <f t="shared" ref="C41:C45" si="20">SUM(D41:I41)</f>
        <v>354740.6</v>
      </c>
      <c r="D41" s="24">
        <f t="shared" ref="D41:I41" si="21">D42+D43+D44</f>
        <v>56647.9</v>
      </c>
      <c r="E41" s="24">
        <f t="shared" si="21"/>
        <v>60324.3</v>
      </c>
      <c r="F41" s="24">
        <f t="shared" si="21"/>
        <v>59442.1</v>
      </c>
      <c r="G41" s="24">
        <f>G43+G44</f>
        <v>59442.1</v>
      </c>
      <c r="H41" s="24">
        <f t="shared" si="21"/>
        <v>59442.1</v>
      </c>
      <c r="I41" s="24">
        <f t="shared" si="21"/>
        <v>59442.1</v>
      </c>
      <c r="J41" s="53" t="s">
        <v>37</v>
      </c>
      <c r="K41" s="13"/>
      <c r="L41" s="13"/>
    </row>
    <row r="42" spans="1:12" s="5" customFormat="1">
      <c r="A42" s="22">
        <f t="shared" si="2"/>
        <v>31</v>
      </c>
      <c r="B42" s="27" t="s">
        <v>2</v>
      </c>
      <c r="C42" s="24">
        <f t="shared" si="20"/>
        <v>0</v>
      </c>
      <c r="D42" s="24"/>
      <c r="E42" s="24"/>
      <c r="F42" s="24"/>
      <c r="G42" s="24"/>
      <c r="H42" s="24"/>
      <c r="I42" s="24"/>
      <c r="J42" s="53"/>
      <c r="K42" s="13"/>
      <c r="L42" s="13"/>
    </row>
    <row r="43" spans="1:12" s="5" customFormat="1">
      <c r="A43" s="22">
        <f t="shared" si="2"/>
        <v>32</v>
      </c>
      <c r="B43" s="27" t="s">
        <v>3</v>
      </c>
      <c r="C43" s="24">
        <f t="shared" si="20"/>
        <v>0</v>
      </c>
      <c r="D43" s="24"/>
      <c r="E43" s="24"/>
      <c r="F43" s="24"/>
      <c r="G43" s="24"/>
      <c r="H43" s="24"/>
      <c r="I43" s="24"/>
      <c r="J43" s="53"/>
      <c r="K43" s="13"/>
      <c r="L43" s="13"/>
    </row>
    <row r="44" spans="1:12" s="5" customFormat="1">
      <c r="A44" s="22">
        <f t="shared" si="2"/>
        <v>33</v>
      </c>
      <c r="B44" s="27" t="s">
        <v>4</v>
      </c>
      <c r="C44" s="24">
        <f t="shared" si="20"/>
        <v>354740.6</v>
      </c>
      <c r="D44" s="24">
        <v>56647.9</v>
      </c>
      <c r="E44" s="24">
        <v>60324.3</v>
      </c>
      <c r="F44" s="24">
        <v>59442.1</v>
      </c>
      <c r="G44" s="24">
        <f>F44</f>
        <v>59442.1</v>
      </c>
      <c r="H44" s="24">
        <f>G44</f>
        <v>59442.1</v>
      </c>
      <c r="I44" s="24">
        <f>H44</f>
        <v>59442.1</v>
      </c>
      <c r="J44" s="53"/>
      <c r="K44" s="13"/>
      <c r="L44" s="13"/>
    </row>
    <row r="45" spans="1:12" s="5" customFormat="1" ht="29.25">
      <c r="A45" s="22">
        <f t="shared" si="2"/>
        <v>34</v>
      </c>
      <c r="B45" s="35" t="s">
        <v>11</v>
      </c>
      <c r="C45" s="24">
        <f t="shared" si="20"/>
        <v>17830.300000000003</v>
      </c>
      <c r="D45" s="24">
        <f>D46+D47+D48</f>
        <v>2930</v>
      </c>
      <c r="E45" s="24">
        <f t="shared" ref="E45:I45" si="22">E46+E47+E48</f>
        <v>3105.5</v>
      </c>
      <c r="F45" s="24">
        <f t="shared" si="22"/>
        <v>2948.7</v>
      </c>
      <c r="G45" s="24">
        <f t="shared" si="22"/>
        <v>2948.7</v>
      </c>
      <c r="H45" s="24">
        <f t="shared" si="22"/>
        <v>2948.7</v>
      </c>
      <c r="I45" s="24">
        <f t="shared" si="22"/>
        <v>2948.7</v>
      </c>
      <c r="J45" s="53" t="s">
        <v>38</v>
      </c>
      <c r="K45" s="13"/>
      <c r="L45" s="13"/>
    </row>
    <row r="46" spans="1:12" s="5" customFormat="1">
      <c r="A46" s="22">
        <f t="shared" si="2"/>
        <v>35</v>
      </c>
      <c r="B46" s="27" t="s">
        <v>2</v>
      </c>
      <c r="C46" s="24"/>
      <c r="D46" s="24"/>
      <c r="E46" s="24"/>
      <c r="F46" s="24"/>
      <c r="G46" s="24"/>
      <c r="H46" s="24"/>
      <c r="I46" s="24"/>
      <c r="J46" s="51"/>
      <c r="K46" s="13"/>
      <c r="L46" s="13"/>
    </row>
    <row r="47" spans="1:12" s="5" customFormat="1">
      <c r="A47" s="22">
        <f t="shared" si="2"/>
        <v>36</v>
      </c>
      <c r="B47" s="27" t="s">
        <v>3</v>
      </c>
      <c r="C47" s="24">
        <f>SUM(D47:I47)</f>
        <v>0</v>
      </c>
      <c r="D47" s="24"/>
      <c r="E47" s="24"/>
      <c r="F47" s="24"/>
      <c r="G47" s="24"/>
      <c r="H47" s="24"/>
      <c r="I47" s="24"/>
      <c r="J47" s="51"/>
      <c r="K47" s="13"/>
      <c r="L47" s="13"/>
    </row>
    <row r="48" spans="1:12" s="5" customFormat="1">
      <c r="A48" s="22">
        <f t="shared" si="2"/>
        <v>37</v>
      </c>
      <c r="B48" s="27" t="s">
        <v>4</v>
      </c>
      <c r="C48" s="24">
        <f>SUM(D48:I48)</f>
        <v>17830.300000000003</v>
      </c>
      <c r="D48" s="24">
        <v>2930</v>
      </c>
      <c r="E48" s="24">
        <v>3105.5</v>
      </c>
      <c r="F48" s="24">
        <v>2948.7</v>
      </c>
      <c r="G48" s="24">
        <f>F48</f>
        <v>2948.7</v>
      </c>
      <c r="H48" s="24">
        <f>G48</f>
        <v>2948.7</v>
      </c>
      <c r="I48" s="24">
        <f>H48</f>
        <v>2948.7</v>
      </c>
      <c r="J48" s="51"/>
      <c r="K48" s="13"/>
      <c r="L48" s="13"/>
    </row>
    <row r="49" spans="1:12" s="5" customFormat="1" ht="57.75">
      <c r="A49" s="22">
        <f t="shared" si="2"/>
        <v>38</v>
      </c>
      <c r="B49" s="33" t="s">
        <v>19</v>
      </c>
      <c r="C49" s="24">
        <f>SUM(D49:I49)</f>
        <v>3995.3999999999996</v>
      </c>
      <c r="D49" s="24">
        <f>D50+D51+D52</f>
        <v>945.3</v>
      </c>
      <c r="E49" s="24">
        <f t="shared" ref="E49:I49" si="23">E50+E51+E52</f>
        <v>635.70000000000005</v>
      </c>
      <c r="F49" s="24">
        <f t="shared" si="23"/>
        <v>603.6</v>
      </c>
      <c r="G49" s="24">
        <f t="shared" si="23"/>
        <v>603.6</v>
      </c>
      <c r="H49" s="24">
        <f t="shared" si="23"/>
        <v>603.6</v>
      </c>
      <c r="I49" s="24">
        <f t="shared" si="23"/>
        <v>603.6</v>
      </c>
      <c r="J49" s="53" t="s">
        <v>39</v>
      </c>
      <c r="K49" s="13"/>
      <c r="L49" s="13"/>
    </row>
    <row r="50" spans="1:12" s="5" customFormat="1">
      <c r="A50" s="22">
        <f t="shared" si="2"/>
        <v>39</v>
      </c>
      <c r="B50" s="27" t="s">
        <v>2</v>
      </c>
      <c r="C50" s="24"/>
      <c r="D50" s="24"/>
      <c r="E50" s="24"/>
      <c r="F50" s="24"/>
      <c r="G50" s="24"/>
      <c r="H50" s="24"/>
      <c r="I50" s="24"/>
      <c r="J50" s="53"/>
      <c r="K50" s="13"/>
      <c r="L50" s="13"/>
    </row>
    <row r="51" spans="1:12" s="5" customFormat="1">
      <c r="A51" s="22">
        <f t="shared" si="2"/>
        <v>40</v>
      </c>
      <c r="B51" s="27" t="s">
        <v>3</v>
      </c>
      <c r="C51" s="24">
        <f>SUM(D51:I51)</f>
        <v>272.8</v>
      </c>
      <c r="D51" s="24">
        <f>D55+D59</f>
        <v>272.8</v>
      </c>
      <c r="E51" s="24">
        <f t="shared" ref="E51:F51" si="24">E55+E59</f>
        <v>0</v>
      </c>
      <c r="F51" s="24">
        <f t="shared" si="24"/>
        <v>0</v>
      </c>
      <c r="G51" s="24">
        <f t="shared" ref="G51:I51" si="25">F51</f>
        <v>0</v>
      </c>
      <c r="H51" s="24">
        <f t="shared" si="25"/>
        <v>0</v>
      </c>
      <c r="I51" s="24">
        <f t="shared" si="25"/>
        <v>0</v>
      </c>
      <c r="J51" s="53"/>
      <c r="K51" s="13"/>
      <c r="L51" s="13"/>
    </row>
    <row r="52" spans="1:12" s="5" customFormat="1">
      <c r="A52" s="22">
        <f t="shared" si="2"/>
        <v>41</v>
      </c>
      <c r="B52" s="27" t="s">
        <v>4</v>
      </c>
      <c r="C52" s="24">
        <f>SUM(D52:I52)</f>
        <v>3722.6</v>
      </c>
      <c r="D52" s="24">
        <f>D56+D60</f>
        <v>672.5</v>
      </c>
      <c r="E52" s="24">
        <f t="shared" ref="E52:F52" si="26">E56+E60</f>
        <v>635.70000000000005</v>
      </c>
      <c r="F52" s="24">
        <f t="shared" si="26"/>
        <v>603.6</v>
      </c>
      <c r="G52" s="24">
        <f t="shared" ref="G52:I52" si="27">F52</f>
        <v>603.6</v>
      </c>
      <c r="H52" s="24">
        <f t="shared" si="27"/>
        <v>603.6</v>
      </c>
      <c r="I52" s="24">
        <f t="shared" si="27"/>
        <v>603.6</v>
      </c>
      <c r="J52" s="53"/>
      <c r="K52" s="13"/>
      <c r="L52" s="13"/>
    </row>
    <row r="53" spans="1:12" s="5" customFormat="1" ht="29.25">
      <c r="A53" s="22">
        <f t="shared" si="2"/>
        <v>42</v>
      </c>
      <c r="B53" s="33" t="s">
        <v>20</v>
      </c>
      <c r="C53" s="24">
        <f>SUM(D53:I53)</f>
        <v>3692.2</v>
      </c>
      <c r="D53" s="24">
        <f>D54+D55+D56</f>
        <v>642.1</v>
      </c>
      <c r="E53" s="24">
        <f t="shared" ref="E53:I53" si="28">E54+E55+E56</f>
        <v>635.70000000000005</v>
      </c>
      <c r="F53" s="24">
        <f t="shared" si="28"/>
        <v>603.6</v>
      </c>
      <c r="G53" s="24">
        <f t="shared" si="28"/>
        <v>603.6</v>
      </c>
      <c r="H53" s="24">
        <f t="shared" si="28"/>
        <v>603.6</v>
      </c>
      <c r="I53" s="24">
        <f t="shared" si="28"/>
        <v>603.6</v>
      </c>
      <c r="J53" s="53"/>
      <c r="K53" s="13"/>
      <c r="L53" s="13"/>
    </row>
    <row r="54" spans="1:12" s="5" customFormat="1">
      <c r="A54" s="22">
        <f t="shared" si="2"/>
        <v>43</v>
      </c>
      <c r="B54" s="27" t="s">
        <v>2</v>
      </c>
      <c r="C54" s="24"/>
      <c r="D54" s="24"/>
      <c r="E54" s="24"/>
      <c r="F54" s="24"/>
      <c r="G54" s="24"/>
      <c r="H54" s="24"/>
      <c r="I54" s="24"/>
      <c r="J54" s="53"/>
      <c r="K54" s="13"/>
      <c r="L54" s="13"/>
    </row>
    <row r="55" spans="1:12" s="5" customFormat="1">
      <c r="A55" s="22">
        <f t="shared" si="2"/>
        <v>44</v>
      </c>
      <c r="B55" s="27" t="s">
        <v>3</v>
      </c>
      <c r="C55" s="24">
        <f>SUM(D55:I55)</f>
        <v>0</v>
      </c>
      <c r="D55" s="24"/>
      <c r="E55" s="24"/>
      <c r="F55" s="24"/>
      <c r="G55" s="24"/>
      <c r="H55" s="24"/>
      <c r="I55" s="24"/>
      <c r="J55" s="53"/>
      <c r="K55" s="13"/>
      <c r="L55" s="13"/>
    </row>
    <row r="56" spans="1:12" s="5" customFormat="1">
      <c r="A56" s="22">
        <f t="shared" si="2"/>
        <v>45</v>
      </c>
      <c r="B56" s="27" t="s">
        <v>4</v>
      </c>
      <c r="C56" s="24">
        <f>SUM(D56:I56)</f>
        <v>3692.2</v>
      </c>
      <c r="D56" s="24">
        <v>642.1</v>
      </c>
      <c r="E56" s="24">
        <v>635.70000000000005</v>
      </c>
      <c r="F56" s="24">
        <v>603.6</v>
      </c>
      <c r="G56" s="24">
        <f>F56</f>
        <v>603.6</v>
      </c>
      <c r="H56" s="24">
        <f>G56</f>
        <v>603.6</v>
      </c>
      <c r="I56" s="24">
        <f>H56</f>
        <v>603.6</v>
      </c>
      <c r="J56" s="53"/>
      <c r="K56" s="13"/>
      <c r="L56" s="13"/>
    </row>
    <row r="57" spans="1:12" s="5" customFormat="1" ht="29.25">
      <c r="A57" s="22">
        <f t="shared" si="2"/>
        <v>46</v>
      </c>
      <c r="B57" s="33" t="s">
        <v>16</v>
      </c>
      <c r="C57" s="24">
        <f>SUM(D57:I57)</f>
        <v>303.2</v>
      </c>
      <c r="D57" s="24">
        <f>D58+D59+D60</f>
        <v>303.2</v>
      </c>
      <c r="E57" s="24">
        <f t="shared" ref="E57:I57" si="29">E58+E59+E60</f>
        <v>0</v>
      </c>
      <c r="F57" s="24">
        <f t="shared" si="29"/>
        <v>0</v>
      </c>
      <c r="G57" s="24">
        <f t="shared" si="29"/>
        <v>0</v>
      </c>
      <c r="H57" s="24">
        <f t="shared" si="29"/>
        <v>0</v>
      </c>
      <c r="I57" s="24">
        <f t="shared" si="29"/>
        <v>0</v>
      </c>
      <c r="J57" s="53"/>
      <c r="K57" s="13"/>
      <c r="L57" s="13"/>
    </row>
    <row r="58" spans="1:12" s="5" customFormat="1">
      <c r="A58" s="22">
        <f t="shared" si="2"/>
        <v>47</v>
      </c>
      <c r="B58" s="27" t="s">
        <v>2</v>
      </c>
      <c r="C58" s="24"/>
      <c r="D58" s="24"/>
      <c r="E58" s="24"/>
      <c r="F58" s="24"/>
      <c r="G58" s="24"/>
      <c r="H58" s="24"/>
      <c r="I58" s="24"/>
      <c r="J58" s="53"/>
      <c r="K58" s="13"/>
      <c r="L58" s="13"/>
    </row>
    <row r="59" spans="1:12" s="5" customFormat="1">
      <c r="A59" s="22">
        <f t="shared" si="2"/>
        <v>48</v>
      </c>
      <c r="B59" s="27" t="s">
        <v>3</v>
      </c>
      <c r="C59" s="24">
        <f>SUM(D59:I59)</f>
        <v>272.8</v>
      </c>
      <c r="D59" s="24">
        <v>272.8</v>
      </c>
      <c r="E59" s="24">
        <v>0</v>
      </c>
      <c r="F59" s="24">
        <v>0</v>
      </c>
      <c r="G59" s="24">
        <f t="shared" ref="G59:I59" si="30">F59</f>
        <v>0</v>
      </c>
      <c r="H59" s="24">
        <f t="shared" si="30"/>
        <v>0</v>
      </c>
      <c r="I59" s="24">
        <f t="shared" si="30"/>
        <v>0</v>
      </c>
      <c r="J59" s="53"/>
      <c r="K59" s="13"/>
      <c r="L59" s="13"/>
    </row>
    <row r="60" spans="1:12" s="5" customFormat="1">
      <c r="A60" s="22">
        <f t="shared" si="2"/>
        <v>49</v>
      </c>
      <c r="B60" s="27" t="s">
        <v>4</v>
      </c>
      <c r="C60" s="24">
        <f>SUM(D60:I60)</f>
        <v>30.4</v>
      </c>
      <c r="D60" s="24">
        <v>30.4</v>
      </c>
      <c r="E60" s="24">
        <v>0</v>
      </c>
      <c r="F60" s="24">
        <v>0</v>
      </c>
      <c r="G60" s="24">
        <f t="shared" ref="G60:I60" si="31">F60</f>
        <v>0</v>
      </c>
      <c r="H60" s="24">
        <f t="shared" si="31"/>
        <v>0</v>
      </c>
      <c r="I60" s="24">
        <f t="shared" si="31"/>
        <v>0</v>
      </c>
      <c r="J60" s="53"/>
      <c r="K60" s="13"/>
      <c r="L60" s="13"/>
    </row>
    <row r="61" spans="1:12" s="5" customFormat="1" ht="28.5" customHeight="1">
      <c r="A61" s="22">
        <f t="shared" si="2"/>
        <v>50</v>
      </c>
      <c r="B61" s="33" t="s">
        <v>26</v>
      </c>
      <c r="C61" s="24">
        <f t="shared" ref="C61:C68" si="32">SUM(D61:I61)</f>
        <v>4400</v>
      </c>
      <c r="D61" s="24">
        <f t="shared" ref="D61:I61" si="33">D62+D63+D64</f>
        <v>4400</v>
      </c>
      <c r="E61" s="24">
        <f t="shared" si="33"/>
        <v>0</v>
      </c>
      <c r="F61" s="24">
        <f t="shared" si="33"/>
        <v>0</v>
      </c>
      <c r="G61" s="24">
        <f t="shared" si="33"/>
        <v>0</v>
      </c>
      <c r="H61" s="24">
        <f t="shared" si="33"/>
        <v>0</v>
      </c>
      <c r="I61" s="24">
        <f t="shared" si="33"/>
        <v>0</v>
      </c>
      <c r="J61" s="53" t="s">
        <v>40</v>
      </c>
      <c r="K61" s="13"/>
      <c r="L61" s="13"/>
    </row>
    <row r="62" spans="1:12" s="5" customFormat="1">
      <c r="A62" s="22">
        <f t="shared" si="2"/>
        <v>51</v>
      </c>
      <c r="B62" s="27" t="s">
        <v>2</v>
      </c>
      <c r="C62" s="24">
        <f t="shared" si="32"/>
        <v>0</v>
      </c>
      <c r="D62" s="24"/>
      <c r="E62" s="24"/>
      <c r="F62" s="24"/>
      <c r="G62" s="24"/>
      <c r="H62" s="24"/>
      <c r="I62" s="24"/>
      <c r="J62" s="53"/>
      <c r="K62" s="13"/>
      <c r="L62" s="13"/>
    </row>
    <row r="63" spans="1:12" s="5" customFormat="1">
      <c r="A63" s="22">
        <f t="shared" si="2"/>
        <v>52</v>
      </c>
      <c r="B63" s="27" t="s">
        <v>3</v>
      </c>
      <c r="C63" s="24">
        <f t="shared" si="32"/>
        <v>0</v>
      </c>
      <c r="D63" s="24"/>
      <c r="E63" s="24"/>
      <c r="F63" s="24"/>
      <c r="G63" s="24"/>
      <c r="H63" s="24"/>
      <c r="I63" s="24"/>
      <c r="J63" s="53"/>
      <c r="K63" s="13"/>
      <c r="L63" s="13"/>
    </row>
    <row r="64" spans="1:12" s="5" customFormat="1">
      <c r="A64" s="22">
        <f t="shared" si="2"/>
        <v>53</v>
      </c>
      <c r="B64" s="27" t="s">
        <v>4</v>
      </c>
      <c r="C64" s="24">
        <f t="shared" si="32"/>
        <v>4400</v>
      </c>
      <c r="D64" s="24">
        <v>4400</v>
      </c>
      <c r="E64" s="24"/>
      <c r="F64" s="24"/>
      <c r="G64" s="24"/>
      <c r="H64" s="24"/>
      <c r="I64" s="24"/>
      <c r="J64" s="53"/>
      <c r="K64" s="13"/>
      <c r="L64" s="13"/>
    </row>
    <row r="65" spans="1:12" s="7" customFormat="1" ht="72" customHeight="1">
      <c r="A65" s="22">
        <f t="shared" si="2"/>
        <v>54</v>
      </c>
      <c r="B65" s="36" t="s">
        <v>32</v>
      </c>
      <c r="C65" s="24">
        <f t="shared" si="32"/>
        <v>199</v>
      </c>
      <c r="D65" s="24">
        <f t="shared" ref="D65:I65" si="34">D66+D67+D68</f>
        <v>199</v>
      </c>
      <c r="E65" s="24">
        <f t="shared" si="34"/>
        <v>0</v>
      </c>
      <c r="F65" s="24">
        <f t="shared" si="34"/>
        <v>0</v>
      </c>
      <c r="G65" s="24">
        <f t="shared" si="34"/>
        <v>0</v>
      </c>
      <c r="H65" s="24">
        <f t="shared" si="34"/>
        <v>0</v>
      </c>
      <c r="I65" s="24">
        <f t="shared" si="34"/>
        <v>0</v>
      </c>
      <c r="J65" s="53" t="s">
        <v>41</v>
      </c>
      <c r="K65" s="13"/>
      <c r="L65" s="13"/>
    </row>
    <row r="66" spans="1:12" s="7" customFormat="1">
      <c r="A66" s="22">
        <f t="shared" si="2"/>
        <v>55</v>
      </c>
      <c r="B66" s="27" t="s">
        <v>2</v>
      </c>
      <c r="C66" s="24">
        <f t="shared" si="32"/>
        <v>0</v>
      </c>
      <c r="D66" s="24"/>
      <c r="E66" s="24"/>
      <c r="F66" s="24"/>
      <c r="G66" s="24"/>
      <c r="H66" s="24"/>
      <c r="I66" s="24"/>
      <c r="J66" s="53"/>
      <c r="K66" s="13"/>
      <c r="L66" s="13"/>
    </row>
    <row r="67" spans="1:12" s="7" customFormat="1">
      <c r="A67" s="22">
        <f t="shared" si="2"/>
        <v>56</v>
      </c>
      <c r="B67" s="27" t="s">
        <v>3</v>
      </c>
      <c r="C67" s="24">
        <f t="shared" si="32"/>
        <v>99.5</v>
      </c>
      <c r="D67" s="24">
        <v>99.5</v>
      </c>
      <c r="E67" s="24">
        <v>0</v>
      </c>
      <c r="F67" s="24">
        <v>0</v>
      </c>
      <c r="G67" s="24">
        <f t="shared" ref="G67:I68" si="35">F67</f>
        <v>0</v>
      </c>
      <c r="H67" s="24">
        <f t="shared" si="35"/>
        <v>0</v>
      </c>
      <c r="I67" s="24">
        <f t="shared" si="35"/>
        <v>0</v>
      </c>
      <c r="J67" s="53"/>
      <c r="K67" s="13"/>
      <c r="L67" s="13"/>
    </row>
    <row r="68" spans="1:12" s="7" customFormat="1">
      <c r="A68" s="22">
        <f t="shared" si="2"/>
        <v>57</v>
      </c>
      <c r="B68" s="27" t="s">
        <v>4</v>
      </c>
      <c r="C68" s="24">
        <f t="shared" si="32"/>
        <v>99.5</v>
      </c>
      <c r="D68" s="24">
        <v>99.5</v>
      </c>
      <c r="E68" s="24">
        <v>0</v>
      </c>
      <c r="F68" s="24">
        <v>0</v>
      </c>
      <c r="G68" s="24">
        <f t="shared" si="35"/>
        <v>0</v>
      </c>
      <c r="H68" s="24">
        <f t="shared" si="35"/>
        <v>0</v>
      </c>
      <c r="I68" s="24">
        <f t="shared" si="35"/>
        <v>0</v>
      </c>
      <c r="J68" s="53"/>
      <c r="K68" s="13"/>
      <c r="L68" s="13"/>
    </row>
    <row r="69" spans="1:12" s="5" customFormat="1" ht="29.25">
      <c r="A69" s="22">
        <f t="shared" si="2"/>
        <v>58</v>
      </c>
      <c r="B69" s="37" t="s">
        <v>31</v>
      </c>
      <c r="C69" s="38">
        <f>SUM(D69:I69)</f>
        <v>295</v>
      </c>
      <c r="D69" s="38">
        <f>D70+D71+D72</f>
        <v>295</v>
      </c>
      <c r="E69" s="38">
        <f t="shared" ref="E69:I69" si="36">E70+E71+E72</f>
        <v>0</v>
      </c>
      <c r="F69" s="38">
        <f t="shared" si="36"/>
        <v>0</v>
      </c>
      <c r="G69" s="38">
        <f t="shared" si="36"/>
        <v>0</v>
      </c>
      <c r="H69" s="38">
        <f t="shared" si="36"/>
        <v>0</v>
      </c>
      <c r="I69" s="38">
        <f t="shared" si="36"/>
        <v>0</v>
      </c>
      <c r="J69" s="53" t="s">
        <v>41</v>
      </c>
      <c r="K69" s="13"/>
      <c r="L69" s="13"/>
    </row>
    <row r="70" spans="1:12" s="5" customFormat="1">
      <c r="A70" s="22">
        <f t="shared" si="2"/>
        <v>59</v>
      </c>
      <c r="B70" s="27" t="s">
        <v>2</v>
      </c>
      <c r="C70" s="38">
        <f>SUM(D70:I70)</f>
        <v>0</v>
      </c>
      <c r="D70" s="24"/>
      <c r="E70" s="24"/>
      <c r="F70" s="24"/>
      <c r="G70" s="24"/>
      <c r="H70" s="24"/>
      <c r="I70" s="24"/>
      <c r="J70" s="53"/>
      <c r="K70" s="13"/>
      <c r="L70" s="13"/>
    </row>
    <row r="71" spans="1:12" s="5" customFormat="1">
      <c r="A71" s="22">
        <f t="shared" si="2"/>
        <v>60</v>
      </c>
      <c r="B71" s="27" t="s">
        <v>3</v>
      </c>
      <c r="C71" s="24">
        <f>SUM(D71:I71)</f>
        <v>147.5</v>
      </c>
      <c r="D71" s="24">
        <v>147.5</v>
      </c>
      <c r="E71" s="24">
        <v>0</v>
      </c>
      <c r="F71" s="24">
        <v>0</v>
      </c>
      <c r="G71" s="24">
        <f t="shared" ref="G71:I71" si="37">F71</f>
        <v>0</v>
      </c>
      <c r="H71" s="24">
        <f t="shared" si="37"/>
        <v>0</v>
      </c>
      <c r="I71" s="24">
        <f t="shared" si="37"/>
        <v>0</v>
      </c>
      <c r="J71" s="53"/>
      <c r="K71" s="13"/>
      <c r="L71" s="13"/>
    </row>
    <row r="72" spans="1:12" s="5" customFormat="1">
      <c r="A72" s="22">
        <f t="shared" si="2"/>
        <v>61</v>
      </c>
      <c r="B72" s="39" t="s">
        <v>4</v>
      </c>
      <c r="C72" s="40">
        <f>SUM(D72:I72)</f>
        <v>147.5</v>
      </c>
      <c r="D72" s="24">
        <v>147.5</v>
      </c>
      <c r="E72" s="24">
        <v>0</v>
      </c>
      <c r="F72" s="24">
        <v>0</v>
      </c>
      <c r="G72" s="24">
        <f t="shared" ref="G72:I72" si="38">F72</f>
        <v>0</v>
      </c>
      <c r="H72" s="24">
        <f t="shared" si="38"/>
        <v>0</v>
      </c>
      <c r="I72" s="24">
        <f t="shared" si="38"/>
        <v>0</v>
      </c>
      <c r="J72" s="54"/>
      <c r="K72" s="13"/>
      <c r="L72" s="13"/>
    </row>
    <row r="73" spans="1:12" s="8" customFormat="1" ht="72">
      <c r="A73" s="22">
        <f t="shared" si="2"/>
        <v>62</v>
      </c>
      <c r="B73" s="33" t="s">
        <v>33</v>
      </c>
      <c r="C73" s="24">
        <f>SUM(D73:N73)</f>
        <v>500</v>
      </c>
      <c r="D73" s="38">
        <f>D74+D75+D76</f>
        <v>500</v>
      </c>
      <c r="E73" s="38">
        <f t="shared" ref="E73:I73" si="39">E74+E75+E76</f>
        <v>0</v>
      </c>
      <c r="F73" s="38">
        <f t="shared" si="39"/>
        <v>0</v>
      </c>
      <c r="G73" s="38">
        <f t="shared" si="39"/>
        <v>0</v>
      </c>
      <c r="H73" s="38">
        <f t="shared" si="39"/>
        <v>0</v>
      </c>
      <c r="I73" s="38">
        <f t="shared" si="39"/>
        <v>0</v>
      </c>
      <c r="J73" s="53" t="s">
        <v>41</v>
      </c>
      <c r="K73" s="13"/>
      <c r="L73" s="13"/>
    </row>
    <row r="74" spans="1:12" s="8" customFormat="1">
      <c r="A74" s="22">
        <f t="shared" si="2"/>
        <v>63</v>
      </c>
      <c r="B74" s="27" t="s">
        <v>2</v>
      </c>
      <c r="C74" s="24"/>
      <c r="D74" s="24"/>
      <c r="E74" s="24"/>
      <c r="F74" s="24"/>
      <c r="G74" s="24"/>
      <c r="H74" s="24"/>
      <c r="I74" s="24"/>
      <c r="J74" s="53"/>
      <c r="K74" s="13"/>
      <c r="L74" s="13"/>
    </row>
    <row r="75" spans="1:12" s="8" customFormat="1">
      <c r="A75" s="22">
        <f t="shared" si="2"/>
        <v>64</v>
      </c>
      <c r="B75" s="27" t="s">
        <v>3</v>
      </c>
      <c r="C75" s="24">
        <f>SUM(D75:N75)</f>
        <v>500</v>
      </c>
      <c r="D75" s="24">
        <v>500</v>
      </c>
      <c r="E75" s="24"/>
      <c r="F75" s="24"/>
      <c r="G75" s="24"/>
      <c r="H75" s="24"/>
      <c r="I75" s="24"/>
      <c r="J75" s="53"/>
      <c r="K75" s="13"/>
      <c r="L75" s="13"/>
    </row>
    <row r="76" spans="1:12" s="8" customFormat="1" ht="15.75" thickBot="1">
      <c r="A76" s="41">
        <f t="shared" si="2"/>
        <v>65</v>
      </c>
      <c r="B76" s="42" t="s">
        <v>4</v>
      </c>
      <c r="C76" s="43">
        <f>SUM(D76:N76)</f>
        <v>0</v>
      </c>
      <c r="D76" s="43"/>
      <c r="E76" s="43"/>
      <c r="F76" s="43"/>
      <c r="G76" s="43"/>
      <c r="H76" s="43"/>
      <c r="I76" s="43"/>
      <c r="J76" s="55"/>
      <c r="K76" s="13"/>
      <c r="L76" s="13"/>
    </row>
    <row r="77" spans="1:12" s="4" customFormat="1" ht="28.5">
      <c r="A77" s="44">
        <f t="shared" si="2"/>
        <v>66</v>
      </c>
      <c r="B77" s="45" t="s">
        <v>18</v>
      </c>
      <c r="C77" s="46">
        <f>C78</f>
        <v>1435.5</v>
      </c>
      <c r="D77" s="46">
        <f>D78</f>
        <v>1435.5</v>
      </c>
      <c r="E77" s="46"/>
      <c r="F77" s="46"/>
      <c r="G77" s="46"/>
      <c r="H77" s="46"/>
      <c r="I77" s="46"/>
      <c r="J77" s="56"/>
      <c r="K77" s="31"/>
      <c r="L77" s="31"/>
    </row>
    <row r="78" spans="1:12" s="5" customFormat="1" ht="57.75">
      <c r="A78" s="22">
        <f t="shared" si="2"/>
        <v>67</v>
      </c>
      <c r="B78" s="33" t="s">
        <v>19</v>
      </c>
      <c r="C78" s="24">
        <f>SUM(D78:I78)</f>
        <v>1435.5</v>
      </c>
      <c r="D78" s="24">
        <f>D79+D80+D81</f>
        <v>1435.5</v>
      </c>
      <c r="E78" s="24">
        <f t="shared" ref="E78:I78" si="40">E79+E80+E81</f>
        <v>0</v>
      </c>
      <c r="F78" s="24">
        <f t="shared" si="40"/>
        <v>0</v>
      </c>
      <c r="G78" s="24">
        <f t="shared" si="40"/>
        <v>0</v>
      </c>
      <c r="H78" s="24">
        <f t="shared" si="40"/>
        <v>0</v>
      </c>
      <c r="I78" s="24">
        <f t="shared" si="40"/>
        <v>0</v>
      </c>
      <c r="J78" s="53" t="s">
        <v>39</v>
      </c>
      <c r="K78" s="13"/>
      <c r="L78" s="13"/>
    </row>
    <row r="79" spans="1:12" s="5" customFormat="1">
      <c r="A79" s="22">
        <f t="shared" si="2"/>
        <v>68</v>
      </c>
      <c r="B79" s="27" t="s">
        <v>2</v>
      </c>
      <c r="C79" s="24"/>
      <c r="D79" s="24"/>
      <c r="E79" s="24"/>
      <c r="F79" s="24"/>
      <c r="G79" s="24"/>
      <c r="H79" s="24"/>
      <c r="I79" s="24"/>
      <c r="J79" s="53"/>
      <c r="K79" s="13"/>
      <c r="L79" s="13"/>
    </row>
    <row r="80" spans="1:12" s="5" customFormat="1">
      <c r="A80" s="22">
        <f t="shared" ref="A80:A121" si="41">A79+1</f>
        <v>69</v>
      </c>
      <c r="B80" s="27" t="s">
        <v>3</v>
      </c>
      <c r="C80" s="24">
        <f>SUM(D80:I80)</f>
        <v>0</v>
      </c>
      <c r="D80" s="24"/>
      <c r="E80" s="24"/>
      <c r="F80" s="24"/>
      <c r="G80" s="24">
        <f t="shared" ref="G80:I81" si="42">F80</f>
        <v>0</v>
      </c>
      <c r="H80" s="24">
        <f t="shared" si="42"/>
        <v>0</v>
      </c>
      <c r="I80" s="24">
        <f t="shared" si="42"/>
        <v>0</v>
      </c>
      <c r="J80" s="53"/>
      <c r="K80" s="13"/>
      <c r="L80" s="13"/>
    </row>
    <row r="81" spans="1:12" s="5" customFormat="1" ht="15.75" thickBot="1">
      <c r="A81" s="22">
        <f t="shared" si="41"/>
        <v>70</v>
      </c>
      <c r="B81" s="42" t="s">
        <v>4</v>
      </c>
      <c r="C81" s="43">
        <f>SUM(D81:I81)</f>
        <v>1435.5</v>
      </c>
      <c r="D81" s="43">
        <v>1435.5</v>
      </c>
      <c r="E81" s="43"/>
      <c r="F81" s="43"/>
      <c r="G81" s="43">
        <f t="shared" si="42"/>
        <v>0</v>
      </c>
      <c r="H81" s="43">
        <f t="shared" si="42"/>
        <v>0</v>
      </c>
      <c r="I81" s="43">
        <f t="shared" si="42"/>
        <v>0</v>
      </c>
      <c r="J81" s="55"/>
      <c r="K81" s="13"/>
      <c r="L81" s="13"/>
    </row>
    <row r="82" spans="1:12" s="4" customFormat="1" ht="28.5">
      <c r="A82" s="22">
        <f t="shared" si="41"/>
        <v>71</v>
      </c>
      <c r="B82" s="45" t="s">
        <v>22</v>
      </c>
      <c r="C82" s="46">
        <f>C83</f>
        <v>122.5</v>
      </c>
      <c r="D82" s="46">
        <f>D83</f>
        <v>122.5</v>
      </c>
      <c r="E82" s="46"/>
      <c r="F82" s="46"/>
      <c r="G82" s="46"/>
      <c r="H82" s="46"/>
      <c r="I82" s="46"/>
      <c r="J82" s="56"/>
      <c r="K82" s="31"/>
      <c r="L82" s="31"/>
    </row>
    <row r="83" spans="1:12" s="5" customFormat="1" ht="57.75">
      <c r="A83" s="22">
        <f t="shared" si="41"/>
        <v>72</v>
      </c>
      <c r="B83" s="33" t="s">
        <v>19</v>
      </c>
      <c r="C83" s="24">
        <f>SUM(D83:I83)</f>
        <v>122.5</v>
      </c>
      <c r="D83" s="24">
        <f>D84+D85+D86</f>
        <v>122.5</v>
      </c>
      <c r="E83" s="24">
        <f t="shared" ref="E83:I83" si="43">E84+E85+E86</f>
        <v>0</v>
      </c>
      <c r="F83" s="24">
        <f t="shared" si="43"/>
        <v>0</v>
      </c>
      <c r="G83" s="24">
        <f t="shared" si="43"/>
        <v>0</v>
      </c>
      <c r="H83" s="24">
        <f t="shared" si="43"/>
        <v>0</v>
      </c>
      <c r="I83" s="24">
        <f t="shared" si="43"/>
        <v>0</v>
      </c>
      <c r="J83" s="53" t="s">
        <v>39</v>
      </c>
      <c r="K83" s="13"/>
      <c r="L83" s="13"/>
    </row>
    <row r="84" spans="1:12" s="5" customFormat="1">
      <c r="A84" s="22">
        <f t="shared" si="41"/>
        <v>73</v>
      </c>
      <c r="B84" s="27" t="s">
        <v>2</v>
      </c>
      <c r="C84" s="24"/>
      <c r="D84" s="24"/>
      <c r="E84" s="24"/>
      <c r="F84" s="24"/>
      <c r="G84" s="24"/>
      <c r="H84" s="24"/>
      <c r="I84" s="24"/>
      <c r="J84" s="53"/>
      <c r="K84" s="13"/>
      <c r="L84" s="13"/>
    </row>
    <row r="85" spans="1:12" s="5" customFormat="1">
      <c r="A85" s="22">
        <f t="shared" si="41"/>
        <v>74</v>
      </c>
      <c r="B85" s="27" t="s">
        <v>3</v>
      </c>
      <c r="C85" s="24">
        <f>SUM(D85:I85)</f>
        <v>0</v>
      </c>
      <c r="D85" s="24"/>
      <c r="E85" s="24"/>
      <c r="F85" s="24"/>
      <c r="G85" s="24"/>
      <c r="H85" s="24"/>
      <c r="I85" s="24"/>
      <c r="J85" s="53"/>
      <c r="K85" s="13"/>
      <c r="L85" s="13"/>
    </row>
    <row r="86" spans="1:12" s="5" customFormat="1">
      <c r="A86" s="22">
        <f t="shared" si="41"/>
        <v>75</v>
      </c>
      <c r="B86" s="27" t="s">
        <v>4</v>
      </c>
      <c r="C86" s="24">
        <f>SUM(D86:I86)</f>
        <v>122.5</v>
      </c>
      <c r="D86" s="24">
        <v>122.5</v>
      </c>
      <c r="E86" s="24"/>
      <c r="F86" s="24"/>
      <c r="G86" s="24">
        <f>F86</f>
        <v>0</v>
      </c>
      <c r="H86" s="24">
        <f>G86</f>
        <v>0</v>
      </c>
      <c r="I86" s="24">
        <f>H86</f>
        <v>0</v>
      </c>
      <c r="J86" s="53"/>
      <c r="K86" s="13"/>
      <c r="L86" s="13"/>
    </row>
    <row r="87" spans="1:12" s="5" customFormat="1">
      <c r="A87" s="22">
        <f t="shared" si="41"/>
        <v>76</v>
      </c>
      <c r="B87" s="59" t="s">
        <v>28</v>
      </c>
      <c r="C87" s="60"/>
      <c r="D87" s="60"/>
      <c r="E87" s="60"/>
      <c r="F87" s="60"/>
      <c r="G87" s="60"/>
      <c r="H87" s="60"/>
      <c r="I87" s="60"/>
      <c r="J87" s="61"/>
      <c r="K87" s="13"/>
      <c r="L87" s="13"/>
    </row>
    <row r="88" spans="1:12" s="5" customFormat="1" ht="32.25" customHeight="1">
      <c r="A88" s="22">
        <f t="shared" si="41"/>
        <v>77</v>
      </c>
      <c r="B88" s="28" t="s">
        <v>5</v>
      </c>
      <c r="C88" s="24">
        <f>SUM(D88:I88)</f>
        <v>145035.4</v>
      </c>
      <c r="D88" s="24">
        <f t="shared" ref="D88:I88" si="44">D89+D90+D91</f>
        <v>25131.7</v>
      </c>
      <c r="E88" s="24">
        <f t="shared" si="44"/>
        <v>24280.1</v>
      </c>
      <c r="F88" s="24">
        <f t="shared" si="44"/>
        <v>23905.9</v>
      </c>
      <c r="G88" s="24">
        <f t="shared" si="44"/>
        <v>23905.9</v>
      </c>
      <c r="H88" s="24">
        <f>H89+H90+H91</f>
        <v>23905.9</v>
      </c>
      <c r="I88" s="24">
        <f t="shared" si="44"/>
        <v>23905.9</v>
      </c>
      <c r="J88" s="26"/>
      <c r="K88" s="13"/>
      <c r="L88" s="13"/>
    </row>
    <row r="89" spans="1:12" s="5" customFormat="1">
      <c r="A89" s="22">
        <f t="shared" si="41"/>
        <v>78</v>
      </c>
      <c r="B89" s="27" t="s">
        <v>2</v>
      </c>
      <c r="C89" s="24">
        <f>SUM(D89:I89)</f>
        <v>0</v>
      </c>
      <c r="D89" s="24">
        <f>D93</f>
        <v>0</v>
      </c>
      <c r="E89" s="24">
        <f t="shared" ref="E89:H89" si="45">E93</f>
        <v>0</v>
      </c>
      <c r="F89" s="24">
        <f t="shared" si="45"/>
        <v>0</v>
      </c>
      <c r="G89" s="24">
        <f t="shared" si="45"/>
        <v>0</v>
      </c>
      <c r="H89" s="24">
        <f t="shared" si="45"/>
        <v>0</v>
      </c>
      <c r="I89" s="24">
        <f>I93</f>
        <v>0</v>
      </c>
      <c r="J89" s="26"/>
      <c r="K89" s="13"/>
      <c r="L89" s="13"/>
    </row>
    <row r="90" spans="1:12" s="5" customFormat="1">
      <c r="A90" s="22">
        <f t="shared" si="41"/>
        <v>79</v>
      </c>
      <c r="B90" s="27" t="s">
        <v>3</v>
      </c>
      <c r="C90" s="24">
        <f>SUM(D90:I90)</f>
        <v>2260.4</v>
      </c>
      <c r="D90" s="24">
        <f>D94</f>
        <v>2260.4</v>
      </c>
      <c r="E90" s="24">
        <f t="shared" ref="E90:H90" si="46">E94</f>
        <v>0</v>
      </c>
      <c r="F90" s="24">
        <f t="shared" si="46"/>
        <v>0</v>
      </c>
      <c r="G90" s="24">
        <f t="shared" si="46"/>
        <v>0</v>
      </c>
      <c r="H90" s="24">
        <f t="shared" si="46"/>
        <v>0</v>
      </c>
      <c r="I90" s="24">
        <f>I94</f>
        <v>0</v>
      </c>
      <c r="J90" s="26"/>
      <c r="K90" s="13"/>
      <c r="L90" s="13"/>
    </row>
    <row r="91" spans="1:12" s="5" customFormat="1">
      <c r="A91" s="22">
        <f t="shared" si="41"/>
        <v>80</v>
      </c>
      <c r="B91" s="27" t="s">
        <v>4</v>
      </c>
      <c r="C91" s="24">
        <f>SUM(D91:I91)</f>
        <v>142774.99999999997</v>
      </c>
      <c r="D91" s="24">
        <f>D95</f>
        <v>22871.3</v>
      </c>
      <c r="E91" s="24">
        <f t="shared" ref="E91:H91" si="47">E95</f>
        <v>24280.1</v>
      </c>
      <c r="F91" s="24">
        <f t="shared" si="47"/>
        <v>23905.9</v>
      </c>
      <c r="G91" s="24">
        <f t="shared" si="47"/>
        <v>23905.9</v>
      </c>
      <c r="H91" s="24">
        <f t="shared" si="47"/>
        <v>23905.9</v>
      </c>
      <c r="I91" s="24">
        <f>I95</f>
        <v>23905.9</v>
      </c>
      <c r="J91" s="26"/>
      <c r="K91" s="13"/>
      <c r="L91" s="13"/>
    </row>
    <row r="92" spans="1:12" s="4" customFormat="1" ht="28.5">
      <c r="A92" s="22">
        <f t="shared" si="41"/>
        <v>81</v>
      </c>
      <c r="B92" s="28" t="s">
        <v>21</v>
      </c>
      <c r="C92" s="29">
        <f>SUM(C93:C95)</f>
        <v>145035.39999999997</v>
      </c>
      <c r="D92" s="29">
        <f t="shared" ref="D92" si="48">SUM(D93:D95)</f>
        <v>25131.7</v>
      </c>
      <c r="E92" s="29">
        <f t="shared" ref="E92" si="49">SUM(E93:E95)</f>
        <v>24280.1</v>
      </c>
      <c r="F92" s="29">
        <f t="shared" ref="F92" si="50">SUM(F93:F95)</f>
        <v>23905.9</v>
      </c>
      <c r="G92" s="29">
        <f t="shared" ref="G92" si="51">SUM(G93:G95)</f>
        <v>23905.9</v>
      </c>
      <c r="H92" s="29">
        <f t="shared" ref="H92" si="52">SUM(H93:H95)</f>
        <v>23905.9</v>
      </c>
      <c r="I92" s="29">
        <f t="shared" ref="I92" si="53">SUM(I93:I95)</f>
        <v>23905.9</v>
      </c>
      <c r="J92" s="57"/>
      <c r="K92" s="31"/>
      <c r="L92" s="31"/>
    </row>
    <row r="93" spans="1:12" s="5" customFormat="1">
      <c r="A93" s="22">
        <f t="shared" si="41"/>
        <v>82</v>
      </c>
      <c r="B93" s="27" t="s">
        <v>2</v>
      </c>
      <c r="C93" s="24">
        <f>C98+C102</f>
        <v>0</v>
      </c>
      <c r="D93" s="24">
        <f>D98+D102</f>
        <v>0</v>
      </c>
      <c r="E93" s="24">
        <f t="shared" ref="E93:I93" si="54">E98+E102</f>
        <v>0</v>
      </c>
      <c r="F93" s="24">
        <f t="shared" si="54"/>
        <v>0</v>
      </c>
      <c r="G93" s="24">
        <f t="shared" si="54"/>
        <v>0</v>
      </c>
      <c r="H93" s="24">
        <f t="shared" si="54"/>
        <v>0</v>
      </c>
      <c r="I93" s="24">
        <f t="shared" si="54"/>
        <v>0</v>
      </c>
      <c r="J93" s="51"/>
      <c r="K93" s="13"/>
      <c r="L93" s="13"/>
    </row>
    <row r="94" spans="1:12" s="5" customFormat="1">
      <c r="A94" s="22">
        <f t="shared" si="41"/>
        <v>83</v>
      </c>
      <c r="B94" s="27" t="s">
        <v>3</v>
      </c>
      <c r="C94" s="24">
        <f t="shared" ref="C94" si="55">C99+C103</f>
        <v>2260.4</v>
      </c>
      <c r="D94" s="24">
        <f t="shared" ref="D94:I95" si="56">D99+D103</f>
        <v>2260.4</v>
      </c>
      <c r="E94" s="24">
        <f t="shared" si="56"/>
        <v>0</v>
      </c>
      <c r="F94" s="24">
        <f t="shared" si="56"/>
        <v>0</v>
      </c>
      <c r="G94" s="24">
        <f t="shared" si="56"/>
        <v>0</v>
      </c>
      <c r="H94" s="24">
        <f t="shared" si="56"/>
        <v>0</v>
      </c>
      <c r="I94" s="24">
        <f t="shared" si="56"/>
        <v>0</v>
      </c>
      <c r="J94" s="51"/>
      <c r="K94" s="13"/>
      <c r="L94" s="13"/>
    </row>
    <row r="95" spans="1:12" s="5" customFormat="1">
      <c r="A95" s="22">
        <f t="shared" si="41"/>
        <v>84</v>
      </c>
      <c r="B95" s="27" t="s">
        <v>4</v>
      </c>
      <c r="C95" s="24">
        <f t="shared" ref="C95" si="57">C100+C104</f>
        <v>142774.99999999997</v>
      </c>
      <c r="D95" s="24">
        <f t="shared" si="56"/>
        <v>22871.3</v>
      </c>
      <c r="E95" s="24">
        <f t="shared" si="56"/>
        <v>24280.1</v>
      </c>
      <c r="F95" s="24">
        <f t="shared" si="56"/>
        <v>23905.9</v>
      </c>
      <c r="G95" s="24">
        <f t="shared" si="56"/>
        <v>23905.9</v>
      </c>
      <c r="H95" s="24">
        <f t="shared" si="56"/>
        <v>23905.9</v>
      </c>
      <c r="I95" s="24">
        <f t="shared" si="56"/>
        <v>23905.9</v>
      </c>
      <c r="J95" s="51"/>
      <c r="K95" s="13"/>
      <c r="L95" s="13"/>
    </row>
    <row r="96" spans="1:12" s="5" customFormat="1" ht="11.25" customHeight="1">
      <c r="A96" s="22">
        <f t="shared" si="41"/>
        <v>85</v>
      </c>
      <c r="B96" s="27"/>
      <c r="C96" s="24"/>
      <c r="D96" s="24"/>
      <c r="E96" s="24"/>
      <c r="F96" s="24"/>
      <c r="G96" s="24"/>
      <c r="H96" s="24"/>
      <c r="I96" s="24"/>
      <c r="J96" s="51"/>
      <c r="K96" s="13"/>
      <c r="L96" s="13"/>
    </row>
    <row r="97" spans="1:12" s="5" customFormat="1" ht="57.75">
      <c r="A97" s="22">
        <f t="shared" si="41"/>
        <v>86</v>
      </c>
      <c r="B97" s="33" t="s">
        <v>13</v>
      </c>
      <c r="C97" s="24">
        <f t="shared" ref="C97:C104" si="58">SUM(D97:I97)</f>
        <v>142774.99999999997</v>
      </c>
      <c r="D97" s="24">
        <f>D98+D99+D100</f>
        <v>22871.3</v>
      </c>
      <c r="E97" s="24">
        <f t="shared" ref="E97:I97" si="59">E98+E99+E100</f>
        <v>24280.1</v>
      </c>
      <c r="F97" s="24">
        <f t="shared" si="59"/>
        <v>23905.9</v>
      </c>
      <c r="G97" s="24">
        <f t="shared" si="59"/>
        <v>23905.9</v>
      </c>
      <c r="H97" s="24">
        <f t="shared" si="59"/>
        <v>23905.9</v>
      </c>
      <c r="I97" s="24">
        <f t="shared" si="59"/>
        <v>23905.9</v>
      </c>
      <c r="J97" s="53" t="s">
        <v>42</v>
      </c>
      <c r="K97" s="13"/>
      <c r="L97" s="13"/>
    </row>
    <row r="98" spans="1:12" s="5" customFormat="1">
      <c r="A98" s="22">
        <f t="shared" si="41"/>
        <v>87</v>
      </c>
      <c r="B98" s="27" t="s">
        <v>2</v>
      </c>
      <c r="C98" s="24">
        <f t="shared" si="58"/>
        <v>0</v>
      </c>
      <c r="D98" s="24"/>
      <c r="E98" s="24"/>
      <c r="F98" s="24"/>
      <c r="G98" s="24"/>
      <c r="H98" s="24"/>
      <c r="I98" s="24"/>
      <c r="J98" s="51"/>
      <c r="K98" s="13"/>
      <c r="L98" s="13"/>
    </row>
    <row r="99" spans="1:12" s="5" customFormat="1">
      <c r="A99" s="22">
        <f t="shared" si="41"/>
        <v>88</v>
      </c>
      <c r="B99" s="27" t="s">
        <v>3</v>
      </c>
      <c r="C99" s="24">
        <f t="shared" si="58"/>
        <v>0</v>
      </c>
      <c r="D99" s="24"/>
      <c r="E99" s="24"/>
      <c r="F99" s="24"/>
      <c r="G99" s="24"/>
      <c r="H99" s="24"/>
      <c r="I99" s="24"/>
      <c r="J99" s="51"/>
      <c r="K99" s="13"/>
      <c r="L99" s="13"/>
    </row>
    <row r="100" spans="1:12" s="5" customFormat="1">
      <c r="A100" s="22">
        <f t="shared" si="41"/>
        <v>89</v>
      </c>
      <c r="B100" s="27" t="s">
        <v>4</v>
      </c>
      <c r="C100" s="24">
        <f t="shared" si="58"/>
        <v>142774.99999999997</v>
      </c>
      <c r="D100" s="24">
        <v>22871.3</v>
      </c>
      <c r="E100" s="24">
        <v>24280.1</v>
      </c>
      <c r="F100" s="24">
        <v>23905.9</v>
      </c>
      <c r="G100" s="24">
        <f>F100</f>
        <v>23905.9</v>
      </c>
      <c r="H100" s="24">
        <f>G100</f>
        <v>23905.9</v>
      </c>
      <c r="I100" s="24">
        <f>H100</f>
        <v>23905.9</v>
      </c>
      <c r="J100" s="51"/>
      <c r="K100" s="13"/>
      <c r="L100" s="13"/>
    </row>
    <row r="101" spans="1:12" s="5" customFormat="1" ht="108" customHeight="1">
      <c r="A101" s="22">
        <f t="shared" si="41"/>
        <v>90</v>
      </c>
      <c r="B101" s="47" t="s">
        <v>25</v>
      </c>
      <c r="C101" s="24">
        <f t="shared" si="58"/>
        <v>2260.4</v>
      </c>
      <c r="D101" s="24">
        <f>D102+D103+D104</f>
        <v>2260.4</v>
      </c>
      <c r="E101" s="24">
        <f t="shared" ref="E101:I101" si="60">E102+E103+E104</f>
        <v>0</v>
      </c>
      <c r="F101" s="24">
        <f t="shared" si="60"/>
        <v>0</v>
      </c>
      <c r="G101" s="24">
        <f t="shared" si="60"/>
        <v>0</v>
      </c>
      <c r="H101" s="24">
        <f t="shared" si="60"/>
        <v>0</v>
      </c>
      <c r="I101" s="24">
        <f t="shared" si="60"/>
        <v>0</v>
      </c>
      <c r="J101" s="53" t="s">
        <v>42</v>
      </c>
      <c r="K101" s="13"/>
      <c r="L101" s="13"/>
    </row>
    <row r="102" spans="1:12">
      <c r="A102" s="22">
        <f t="shared" si="41"/>
        <v>91</v>
      </c>
      <c r="B102" s="27" t="s">
        <v>2</v>
      </c>
      <c r="C102" s="24">
        <f t="shared" si="58"/>
        <v>0</v>
      </c>
      <c r="D102" s="24"/>
      <c r="E102" s="24"/>
      <c r="F102" s="24"/>
      <c r="G102" s="24"/>
      <c r="H102" s="24"/>
      <c r="I102" s="24"/>
      <c r="J102" s="51"/>
    </row>
    <row r="103" spans="1:12">
      <c r="A103" s="22">
        <f t="shared" si="41"/>
        <v>92</v>
      </c>
      <c r="B103" s="27" t="s">
        <v>3</v>
      </c>
      <c r="C103" s="24">
        <f t="shared" si="58"/>
        <v>2260.4</v>
      </c>
      <c r="D103" s="24">
        <v>2260.4</v>
      </c>
      <c r="E103" s="24"/>
      <c r="F103" s="24"/>
      <c r="G103" s="24">
        <f>F103</f>
        <v>0</v>
      </c>
      <c r="H103" s="24">
        <f>G103</f>
        <v>0</v>
      </c>
      <c r="I103" s="24">
        <f>H103</f>
        <v>0</v>
      </c>
      <c r="J103" s="51"/>
    </row>
    <row r="104" spans="1:12">
      <c r="A104" s="22">
        <f t="shared" si="41"/>
        <v>93</v>
      </c>
      <c r="B104" s="27" t="s">
        <v>4</v>
      </c>
      <c r="C104" s="24">
        <f t="shared" si="58"/>
        <v>0</v>
      </c>
      <c r="D104" s="24"/>
      <c r="E104" s="24"/>
      <c r="F104" s="24"/>
      <c r="G104" s="24"/>
      <c r="H104" s="24"/>
      <c r="I104" s="24"/>
      <c r="J104" s="51"/>
    </row>
    <row r="105" spans="1:12" ht="27.75" customHeight="1">
      <c r="A105" s="22">
        <f t="shared" si="41"/>
        <v>94</v>
      </c>
      <c r="B105" s="59" t="s">
        <v>30</v>
      </c>
      <c r="C105" s="60"/>
      <c r="D105" s="60"/>
      <c r="E105" s="60"/>
      <c r="F105" s="60"/>
      <c r="G105" s="60"/>
      <c r="H105" s="60"/>
      <c r="I105" s="60"/>
      <c r="J105" s="61"/>
    </row>
    <row r="106" spans="1:12">
      <c r="A106" s="22">
        <f t="shared" si="41"/>
        <v>95</v>
      </c>
      <c r="B106" s="48"/>
      <c r="C106" s="49"/>
      <c r="D106" s="49"/>
      <c r="E106" s="49"/>
      <c r="F106" s="49"/>
      <c r="G106" s="49"/>
      <c r="H106" s="49"/>
      <c r="I106" s="49"/>
      <c r="J106" s="50"/>
    </row>
    <row r="107" spans="1:12" ht="29.45" customHeight="1">
      <c r="A107" s="22">
        <f t="shared" si="41"/>
        <v>96</v>
      </c>
      <c r="B107" s="28" t="s">
        <v>5</v>
      </c>
      <c r="C107" s="24">
        <f>SUM(D107:I107)</f>
        <v>168426.7</v>
      </c>
      <c r="D107" s="24">
        <f>D108+D109+D110</f>
        <v>27233.1</v>
      </c>
      <c r="E107" s="24">
        <f t="shared" ref="E107:I107" si="61">E108+E109+E110</f>
        <v>28554.799999999999</v>
      </c>
      <c r="F107" s="24">
        <f t="shared" si="61"/>
        <v>28159.7</v>
      </c>
      <c r="G107" s="24">
        <f t="shared" si="61"/>
        <v>28159.7</v>
      </c>
      <c r="H107" s="24">
        <f>H108+H109+H110</f>
        <v>28159.7</v>
      </c>
      <c r="I107" s="24">
        <f t="shared" si="61"/>
        <v>28159.7</v>
      </c>
      <c r="J107" s="26"/>
    </row>
    <row r="108" spans="1:12">
      <c r="A108" s="22">
        <f t="shared" si="41"/>
        <v>97</v>
      </c>
      <c r="B108" s="27" t="s">
        <v>2</v>
      </c>
      <c r="C108" s="24"/>
      <c r="D108" s="24"/>
      <c r="E108" s="24"/>
      <c r="F108" s="24"/>
      <c r="G108" s="24"/>
      <c r="H108" s="24"/>
      <c r="I108" s="24"/>
      <c r="J108" s="26"/>
    </row>
    <row r="109" spans="1:12">
      <c r="A109" s="22">
        <f t="shared" si="41"/>
        <v>98</v>
      </c>
      <c r="B109" s="27" t="s">
        <v>3</v>
      </c>
      <c r="C109" s="24">
        <f>SUM(D109:I109)</f>
        <v>0</v>
      </c>
      <c r="D109" s="24">
        <f>D113</f>
        <v>0</v>
      </c>
      <c r="E109" s="24">
        <f t="shared" ref="E109:I109" si="62">E113</f>
        <v>0</v>
      </c>
      <c r="F109" s="24">
        <f t="shared" si="62"/>
        <v>0</v>
      </c>
      <c r="G109" s="24">
        <f t="shared" si="62"/>
        <v>0</v>
      </c>
      <c r="H109" s="24">
        <f t="shared" si="62"/>
        <v>0</v>
      </c>
      <c r="I109" s="24">
        <f t="shared" si="62"/>
        <v>0</v>
      </c>
      <c r="J109" s="26"/>
    </row>
    <row r="110" spans="1:12">
      <c r="A110" s="22">
        <f t="shared" si="41"/>
        <v>99</v>
      </c>
      <c r="B110" s="27" t="s">
        <v>4</v>
      </c>
      <c r="C110" s="24">
        <f>SUM(D110:I110)</f>
        <v>168426.7</v>
      </c>
      <c r="D110" s="24">
        <f>D114</f>
        <v>27233.1</v>
      </c>
      <c r="E110" s="24">
        <f t="shared" ref="E110:I110" si="63">E114</f>
        <v>28554.799999999999</v>
      </c>
      <c r="F110" s="24">
        <f t="shared" si="63"/>
        <v>28159.7</v>
      </c>
      <c r="G110" s="24">
        <f t="shared" si="63"/>
        <v>28159.7</v>
      </c>
      <c r="H110" s="24">
        <f t="shared" si="63"/>
        <v>28159.7</v>
      </c>
      <c r="I110" s="24">
        <f t="shared" si="63"/>
        <v>28159.7</v>
      </c>
      <c r="J110" s="26"/>
    </row>
    <row r="111" spans="1:12" s="4" customFormat="1" ht="28.5">
      <c r="A111" s="22">
        <f t="shared" si="41"/>
        <v>100</v>
      </c>
      <c r="B111" s="28" t="s">
        <v>21</v>
      </c>
      <c r="C111" s="29">
        <f>SUM(C112:C114)</f>
        <v>168426.7</v>
      </c>
      <c r="D111" s="29">
        <f t="shared" ref="D111:I111" si="64">SUM(D112:D114)</f>
        <v>27233.1</v>
      </c>
      <c r="E111" s="29">
        <f t="shared" si="64"/>
        <v>28554.799999999999</v>
      </c>
      <c r="F111" s="29">
        <f t="shared" si="64"/>
        <v>28159.7</v>
      </c>
      <c r="G111" s="29">
        <f t="shared" si="64"/>
        <v>28159.7</v>
      </c>
      <c r="H111" s="29">
        <f t="shared" si="64"/>
        <v>28159.7</v>
      </c>
      <c r="I111" s="29">
        <f t="shared" si="64"/>
        <v>28159.7</v>
      </c>
      <c r="J111" s="57"/>
      <c r="K111" s="31"/>
      <c r="L111" s="31"/>
    </row>
    <row r="112" spans="1:12" s="3" customFormat="1">
      <c r="A112" s="22">
        <f t="shared" si="41"/>
        <v>101</v>
      </c>
      <c r="B112" s="27" t="s">
        <v>2</v>
      </c>
      <c r="C112" s="24">
        <f t="shared" ref="C112:C122" si="65">SUM(D112:I112)</f>
        <v>0</v>
      </c>
      <c r="D112" s="24">
        <f>D199</f>
        <v>0</v>
      </c>
      <c r="E112" s="24">
        <f t="shared" ref="E112:I112" si="66">E199</f>
        <v>0</v>
      </c>
      <c r="F112" s="24">
        <f t="shared" si="66"/>
        <v>0</v>
      </c>
      <c r="G112" s="24">
        <f t="shared" si="66"/>
        <v>0</v>
      </c>
      <c r="H112" s="24">
        <f t="shared" si="66"/>
        <v>0</v>
      </c>
      <c r="I112" s="24">
        <f t="shared" si="66"/>
        <v>0</v>
      </c>
      <c r="J112" s="51"/>
      <c r="K112" s="13"/>
      <c r="L112" s="13"/>
    </row>
    <row r="113" spans="1:12" s="3" customFormat="1">
      <c r="A113" s="22">
        <f t="shared" si="41"/>
        <v>102</v>
      </c>
      <c r="B113" s="27" t="s">
        <v>3</v>
      </c>
      <c r="C113" s="24">
        <f>SUM(D113:I113)</f>
        <v>0</v>
      </c>
      <c r="D113" s="24">
        <f>D117+D121</f>
        <v>0</v>
      </c>
      <c r="E113" s="24">
        <f t="shared" ref="E113:I113" si="67">E117+E121</f>
        <v>0</v>
      </c>
      <c r="F113" s="24">
        <f t="shared" si="67"/>
        <v>0</v>
      </c>
      <c r="G113" s="24">
        <f t="shared" si="67"/>
        <v>0</v>
      </c>
      <c r="H113" s="24">
        <f t="shared" si="67"/>
        <v>0</v>
      </c>
      <c r="I113" s="24">
        <f t="shared" si="67"/>
        <v>0</v>
      </c>
      <c r="J113" s="51"/>
      <c r="K113" s="13"/>
      <c r="L113" s="13"/>
    </row>
    <row r="114" spans="1:12" s="3" customFormat="1">
      <c r="A114" s="22">
        <f t="shared" si="41"/>
        <v>103</v>
      </c>
      <c r="B114" s="27" t="s">
        <v>4</v>
      </c>
      <c r="C114" s="24">
        <f t="shared" si="65"/>
        <v>168426.7</v>
      </c>
      <c r="D114" s="24">
        <f>D118+D122</f>
        <v>27233.1</v>
      </c>
      <c r="E114" s="24">
        <f t="shared" ref="E114:I114" si="68">E118+E122</f>
        <v>28554.799999999999</v>
      </c>
      <c r="F114" s="24">
        <f t="shared" si="68"/>
        <v>28159.7</v>
      </c>
      <c r="G114" s="24">
        <f t="shared" si="68"/>
        <v>28159.7</v>
      </c>
      <c r="H114" s="24">
        <f t="shared" si="68"/>
        <v>28159.7</v>
      </c>
      <c r="I114" s="24">
        <f t="shared" si="68"/>
        <v>28159.7</v>
      </c>
      <c r="J114" s="51"/>
      <c r="K114" s="13"/>
      <c r="L114" s="13"/>
    </row>
    <row r="115" spans="1:12" ht="38.25" customHeight="1">
      <c r="A115" s="22">
        <f t="shared" si="41"/>
        <v>104</v>
      </c>
      <c r="B115" s="33" t="s">
        <v>14</v>
      </c>
      <c r="C115" s="24">
        <f t="shared" si="65"/>
        <v>12044.199999999999</v>
      </c>
      <c r="D115" s="24">
        <f>D116+D117+D118</f>
        <v>2098.8000000000002</v>
      </c>
      <c r="E115" s="24">
        <f t="shared" ref="E115:I115" si="69">E116+E117+E118</f>
        <v>2010.2</v>
      </c>
      <c r="F115" s="24">
        <f t="shared" si="69"/>
        <v>1983.8</v>
      </c>
      <c r="G115" s="24">
        <f t="shared" si="69"/>
        <v>1983.8</v>
      </c>
      <c r="H115" s="24">
        <f t="shared" si="69"/>
        <v>1983.8</v>
      </c>
      <c r="I115" s="24">
        <f t="shared" si="69"/>
        <v>1983.8</v>
      </c>
      <c r="J115" s="53" t="s">
        <v>44</v>
      </c>
    </row>
    <row r="116" spans="1:12">
      <c r="A116" s="22">
        <f t="shared" si="41"/>
        <v>105</v>
      </c>
      <c r="B116" s="27" t="s">
        <v>2</v>
      </c>
      <c r="C116" s="24">
        <f t="shared" si="65"/>
        <v>0</v>
      </c>
      <c r="D116" s="24"/>
      <c r="E116" s="24"/>
      <c r="F116" s="24"/>
      <c r="G116" s="24"/>
      <c r="H116" s="24"/>
      <c r="I116" s="24"/>
      <c r="J116" s="51"/>
    </row>
    <row r="117" spans="1:12">
      <c r="A117" s="22">
        <f t="shared" si="41"/>
        <v>106</v>
      </c>
      <c r="B117" s="27" t="s">
        <v>3</v>
      </c>
      <c r="C117" s="24">
        <f t="shared" si="65"/>
        <v>0</v>
      </c>
      <c r="D117" s="24"/>
      <c r="E117" s="24"/>
      <c r="F117" s="24"/>
      <c r="G117" s="24"/>
      <c r="H117" s="24"/>
      <c r="I117" s="24"/>
      <c r="J117" s="51"/>
    </row>
    <row r="118" spans="1:12">
      <c r="A118" s="22">
        <f t="shared" si="41"/>
        <v>107</v>
      </c>
      <c r="B118" s="27" t="s">
        <v>4</v>
      </c>
      <c r="C118" s="24">
        <f t="shared" si="65"/>
        <v>12044.199999999999</v>
      </c>
      <c r="D118" s="24">
        <v>2098.8000000000002</v>
      </c>
      <c r="E118" s="24">
        <v>2010.2</v>
      </c>
      <c r="F118" s="24">
        <v>1983.8</v>
      </c>
      <c r="G118" s="24">
        <f>F118</f>
        <v>1983.8</v>
      </c>
      <c r="H118" s="24">
        <f>G118</f>
        <v>1983.8</v>
      </c>
      <c r="I118" s="24">
        <f>H118</f>
        <v>1983.8</v>
      </c>
      <c r="J118" s="51"/>
    </row>
    <row r="119" spans="1:12" ht="57.75">
      <c r="A119" s="22">
        <f t="shared" si="41"/>
        <v>108</v>
      </c>
      <c r="B119" s="33" t="s">
        <v>12</v>
      </c>
      <c r="C119" s="24">
        <f t="shared" si="65"/>
        <v>156382.49999999997</v>
      </c>
      <c r="D119" s="24">
        <f t="shared" ref="D119:I119" si="70">SUM(D120:D122)</f>
        <v>25134.3</v>
      </c>
      <c r="E119" s="24">
        <f t="shared" si="70"/>
        <v>26544.6</v>
      </c>
      <c r="F119" s="24">
        <f t="shared" si="70"/>
        <v>26175.9</v>
      </c>
      <c r="G119" s="24">
        <f t="shared" si="70"/>
        <v>26175.9</v>
      </c>
      <c r="H119" s="24">
        <f t="shared" si="70"/>
        <v>26175.9</v>
      </c>
      <c r="I119" s="24">
        <f t="shared" si="70"/>
        <v>26175.9</v>
      </c>
      <c r="J119" s="53" t="s">
        <v>43</v>
      </c>
    </row>
    <row r="120" spans="1:12">
      <c r="A120" s="22">
        <f t="shared" si="41"/>
        <v>109</v>
      </c>
      <c r="B120" s="27" t="s">
        <v>2</v>
      </c>
      <c r="C120" s="24">
        <f t="shared" si="65"/>
        <v>0</v>
      </c>
      <c r="D120" s="24"/>
      <c r="E120" s="24"/>
      <c r="F120" s="24"/>
      <c r="G120" s="24"/>
      <c r="H120" s="24"/>
      <c r="I120" s="24"/>
      <c r="J120" s="51"/>
    </row>
    <row r="121" spans="1:12">
      <c r="A121" s="22">
        <f t="shared" si="41"/>
        <v>110</v>
      </c>
      <c r="B121" s="27" t="s">
        <v>3</v>
      </c>
      <c r="C121" s="24">
        <f t="shared" si="65"/>
        <v>0</v>
      </c>
      <c r="D121" s="24"/>
      <c r="E121" s="24"/>
      <c r="F121" s="24"/>
      <c r="G121" s="24"/>
      <c r="H121" s="24"/>
      <c r="I121" s="24"/>
      <c r="J121" s="51"/>
    </row>
    <row r="122" spans="1:12">
      <c r="A122" s="22">
        <f t="shared" ref="A122" si="71">A121+1</f>
        <v>111</v>
      </c>
      <c r="B122" s="27" t="s">
        <v>4</v>
      </c>
      <c r="C122" s="24">
        <f t="shared" si="65"/>
        <v>156382.49999999997</v>
      </c>
      <c r="D122" s="24">
        <v>25134.3</v>
      </c>
      <c r="E122" s="24">
        <v>26544.6</v>
      </c>
      <c r="F122" s="24">
        <v>26175.9</v>
      </c>
      <c r="G122" s="24">
        <f>F122</f>
        <v>26175.9</v>
      </c>
      <c r="H122" s="24">
        <f>G122</f>
        <v>26175.9</v>
      </c>
      <c r="I122" s="24">
        <f>H122</f>
        <v>26175.9</v>
      </c>
      <c r="J122" s="51"/>
    </row>
  </sheetData>
  <autoFilter ref="A7:J122"/>
  <mergeCells count="10">
    <mergeCell ref="I4:J4"/>
    <mergeCell ref="B105:J105"/>
    <mergeCell ref="B18:J18"/>
    <mergeCell ref="B31:J31"/>
    <mergeCell ref="B87:J87"/>
    <mergeCell ref="A5:J5"/>
    <mergeCell ref="A8:A9"/>
    <mergeCell ref="B8:B9"/>
    <mergeCell ref="C8:I8"/>
    <mergeCell ref="J8:J9"/>
  </mergeCells>
  <phoneticPr fontId="7" type="noConversion"/>
  <pageMargins left="0.39370078740157483" right="0" top="0.19685039370078741" bottom="0.39370078740157483" header="0.31496062992125984" footer="0.31496062992125984"/>
  <pageSetup paperSize="9" scale="75" fitToHeight="16" orientation="landscape" verticalDpi="180" r:id="rId1"/>
  <rowBreaks count="1" manualBreakCount="1">
    <brk id="12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 ГП (6)</vt:lpstr>
      <vt:lpstr>'ФОРМА  ГП (6)'!Заголовки_для_печати</vt:lpstr>
      <vt:lpstr>'ФОРМА  ГП (6)'!Область_печати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Лаптева Н.В.</dc:creator>
  <cp:lastModifiedBy>user</cp:lastModifiedBy>
  <cp:lastPrinted>2023-01-10T08:59:19Z</cp:lastPrinted>
  <dcterms:created xsi:type="dcterms:W3CDTF">2013-09-27T11:14:47Z</dcterms:created>
  <dcterms:modified xsi:type="dcterms:W3CDTF">2023-01-10T08:59:21Z</dcterms:modified>
</cp:coreProperties>
</file>