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Упр. экономического развития\Борисовских Е.Ф\Личное\Мои документы\Налоги\Налоговые расходы\Оценка\2024 год\"/>
    </mc:Choice>
  </mc:AlternateContent>
  <xr:revisionPtr revIDLastSave="0" documentId="13_ncr:1_{4D18B6FD-72CC-4A0B-9CD8-1C6763F791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социальные ФЛ " sheetId="1" r:id="rId1"/>
    <sheet name="социальные ЮЛ" sheetId="3" r:id="rId2"/>
    <sheet name="технические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K12" i="2"/>
  <c r="K13" i="2" s="1"/>
  <c r="J12" i="2"/>
  <c r="I12" i="2"/>
  <c r="I13" i="2" s="1"/>
  <c r="H12" i="2"/>
  <c r="K9" i="2"/>
  <c r="J9" i="2"/>
  <c r="I9" i="2"/>
  <c r="K7" i="2"/>
  <c r="J7" i="2"/>
  <c r="I7" i="2"/>
  <c r="F12" i="2"/>
  <c r="F16" i="2" s="1"/>
  <c r="E12" i="2"/>
  <c r="E16" i="2" s="1"/>
  <c r="D12" i="2"/>
  <c r="D16" i="2" s="1"/>
  <c r="C12" i="2"/>
  <c r="C16" i="2" s="1"/>
  <c r="F9" i="2"/>
  <c r="E9" i="2"/>
  <c r="D9" i="2"/>
  <c r="F7" i="2"/>
  <c r="E7" i="2"/>
  <c r="D7" i="2"/>
  <c r="K30" i="1"/>
  <c r="K34" i="1" s="1"/>
  <c r="J30" i="1"/>
  <c r="J34" i="1" s="1"/>
  <c r="I30" i="1"/>
  <c r="I34" i="1" s="1"/>
  <c r="H30" i="1"/>
  <c r="H34" i="1" s="1"/>
  <c r="K28" i="1"/>
  <c r="J28" i="1"/>
  <c r="I28" i="1"/>
  <c r="K26" i="1"/>
  <c r="J26" i="1"/>
  <c r="I26" i="1"/>
  <c r="K24" i="1"/>
  <c r="J24" i="1"/>
  <c r="I24" i="1"/>
  <c r="K22" i="1"/>
  <c r="J22" i="1"/>
  <c r="I22" i="1"/>
  <c r="K20" i="1"/>
  <c r="J20" i="1"/>
  <c r="I20" i="1"/>
  <c r="K18" i="1"/>
  <c r="J18" i="1"/>
  <c r="I18" i="1"/>
  <c r="K16" i="1"/>
  <c r="J16" i="1"/>
  <c r="I16" i="1"/>
  <c r="K14" i="1"/>
  <c r="J14" i="1"/>
  <c r="I14" i="1"/>
  <c r="K12" i="1"/>
  <c r="J12" i="1"/>
  <c r="I12" i="1"/>
  <c r="K10" i="1"/>
  <c r="J10" i="1"/>
  <c r="I10" i="1"/>
  <c r="K7" i="1"/>
  <c r="J7" i="1"/>
  <c r="I7" i="1"/>
  <c r="G18" i="1"/>
  <c r="G16" i="1"/>
  <c r="G14" i="1"/>
  <c r="G12" i="1"/>
  <c r="G10" i="1"/>
  <c r="G7" i="1"/>
  <c r="G28" i="1"/>
  <c r="F31" i="1"/>
  <c r="F30" i="1"/>
  <c r="F34" i="1" s="1"/>
  <c r="F28" i="1"/>
  <c r="F26" i="1"/>
  <c r="F24" i="1"/>
  <c r="F22" i="1"/>
  <c r="F20" i="1"/>
  <c r="F18" i="1"/>
  <c r="F16" i="1"/>
  <c r="F14" i="1"/>
  <c r="F12" i="1"/>
  <c r="F10" i="1"/>
  <c r="F7" i="1"/>
  <c r="G9" i="2"/>
  <c r="L7" i="2"/>
  <c r="G7" i="2"/>
  <c r="K7" i="3"/>
  <c r="L7" i="3"/>
  <c r="F7" i="3"/>
  <c r="G7" i="3"/>
  <c r="L28" i="1"/>
  <c r="L26" i="1"/>
  <c r="L24" i="1"/>
  <c r="L22" i="1"/>
  <c r="L18" i="1"/>
  <c r="L16" i="1"/>
  <c r="L14" i="1"/>
  <c r="L12" i="1"/>
  <c r="L7" i="1"/>
  <c r="E28" i="1"/>
  <c r="G26" i="1"/>
  <c r="E26" i="1"/>
  <c r="E24" i="1"/>
  <c r="G24" i="1"/>
  <c r="E22" i="1"/>
  <c r="G22" i="1"/>
  <c r="E20" i="1"/>
  <c r="E18" i="1"/>
  <c r="E16" i="1"/>
  <c r="E14" i="1"/>
  <c r="E12" i="1"/>
  <c r="E10" i="1"/>
  <c r="E7" i="1"/>
  <c r="L10" i="1"/>
  <c r="E30" i="1"/>
  <c r="K10" i="3"/>
  <c r="J10" i="3"/>
  <c r="I10" i="3"/>
  <c r="H10" i="3"/>
  <c r="J7" i="3"/>
  <c r="I7" i="3"/>
  <c r="F10" i="3"/>
  <c r="E10" i="3"/>
  <c r="D10" i="3"/>
  <c r="C10" i="3"/>
  <c r="E7" i="3"/>
  <c r="D7" i="3"/>
  <c r="D28" i="1"/>
  <c r="D26" i="1"/>
  <c r="D24" i="1"/>
  <c r="D22" i="1"/>
  <c r="D20" i="1"/>
  <c r="D18" i="1"/>
  <c r="D16" i="1"/>
  <c r="D14" i="1"/>
  <c r="D12" i="1"/>
  <c r="D10" i="1"/>
  <c r="D7" i="1"/>
  <c r="L10" i="3"/>
  <c r="G12" i="2"/>
  <c r="L12" i="2"/>
  <c r="G10" i="3"/>
  <c r="L9" i="2"/>
  <c r="D30" i="1"/>
  <c r="D34" i="1" s="1"/>
  <c r="G30" i="1"/>
  <c r="L30" i="1"/>
  <c r="L34" i="1" s="1"/>
  <c r="C30" i="1"/>
  <c r="J13" i="2" l="1"/>
  <c r="L13" i="2"/>
  <c r="E13" i="2"/>
  <c r="G13" i="2"/>
  <c r="D13" i="2"/>
  <c r="F13" i="2"/>
  <c r="J31" i="1"/>
  <c r="I31" i="1"/>
  <c r="K31" i="1"/>
  <c r="E31" i="1"/>
  <c r="G31" i="1"/>
  <c r="E34" i="1"/>
  <c r="L31" i="1"/>
  <c r="C34" i="1"/>
  <c r="G16" i="2"/>
  <c r="D31" i="1"/>
</calcChain>
</file>

<file path=xl/sharedStrings.xml><?xml version="1.0" encoding="utf-8"?>
<sst xmlns="http://schemas.openxmlformats.org/spreadsheetml/2006/main" count="67" uniqueCount="38">
  <si>
    <t>Герои Советского Союза, Герои Российской Федерации, полные кавалеры ордена Славы</t>
  </si>
  <si>
    <t>ветераны и инвалиды Великой Отечественной войны, а также ветераны и инвалиды боевых действий</t>
  </si>
  <si>
    <t>граждане, имеющие звание "Почетный гражданин городского округа Красноуфимск"</t>
  </si>
  <si>
    <t>инвалиды I, II, III группы инвалидности</t>
  </si>
  <si>
    <t>инвалиды с детства</t>
  </si>
  <si>
    <t>неработающие пенсионеры по старости</t>
  </si>
  <si>
    <t>физические лица, имеющие трех и более несовершеннолетних детей</t>
  </si>
  <si>
    <t>пенсионеры, имеющие звание "Ветерана труда" в соответствии с Федеральным законом от 12.01.1995 N 5-ФЗ "О ветеранах"</t>
  </si>
  <si>
    <t>пенсионеры, имеющие звание "Труженик тыла"</t>
  </si>
  <si>
    <t>лица, подвергшиеся политическим репрессиям</t>
  </si>
  <si>
    <t>военнослужащие, проходящие военную службу по призыву</t>
  </si>
  <si>
    <t>председатели уличных и домовых комитетов</t>
  </si>
  <si>
    <t>граждане, получающие пенсию по случаю потери кормильца</t>
  </si>
  <si>
    <t>граждане, достигшие возраста 60 и 55 лет (соответственно мужчины и женщины) и имеющие звание "Ветерана труда" в соответствии с Федеральным законом от 12.01.1995 N 5-ФЗ "О ветеранах"</t>
  </si>
  <si>
    <t>муниципальные казенные учреждения, муниципальные бюджетные учреждения и муниципальные автономные учреждения городского округа Красноуфимск- в отношении земельных участков, предоставленных для непосредственного выполнения возложенных на них функций</t>
  </si>
  <si>
    <t>органы местного самоуправления- в отношении земельных участков, предоставленных для непосредственного выполнения возложенных на них функций</t>
  </si>
  <si>
    <t>организации - в отношении земельных участков общего пользования, занятых площадями, улицами, проездами, автомобильными дорогами, скверами, пляжами</t>
  </si>
  <si>
    <t>садоводческие и огороднические некоммерческие товарищества в отношении земель под дорогами, системами электроснабжения, газоснабжения, водоснабжения, связи и другими объектами общего пользования садоводческих и огороднических некоммерческих товариществ</t>
  </si>
  <si>
    <t>кол-во  льготников</t>
  </si>
  <si>
    <t>№</t>
  </si>
  <si>
    <t>Целевая категория налогоплательщиков, для которых предусмотрена налоговая льгота</t>
  </si>
  <si>
    <t xml:space="preserve">Таблица 1 </t>
  </si>
  <si>
    <t>Итого по  всем категориям льготников</t>
  </si>
  <si>
    <t xml:space="preserve">Таблица 2 </t>
  </si>
  <si>
    <t>доля   льгот в общем объеме  налога, предъявленного к уплате</t>
  </si>
  <si>
    <t>СПРАВОЧНО</t>
  </si>
  <si>
    <t>Общее количество налогоплательщиков-физических лиц (сумма налога, подлежащая уплате в бюджет, тыс. руб.)</t>
  </si>
  <si>
    <t>Общее количество налогоплательщиков-юридических лиц (сумма налога, подлежащая уплате в бюджет, тыс. руб.)</t>
  </si>
  <si>
    <t>Общее количество налогоплательщиков-юридических лиц (сумма налога, подлежащая уплате в бюджет, тыс.руб.)</t>
  </si>
  <si>
    <t>Х</t>
  </si>
  <si>
    <t>сумма выпадающих доходов, тыс. руб.</t>
  </si>
  <si>
    <t>рост (снижение) к прошлому году, %</t>
  </si>
  <si>
    <t>рост (снижение) к прошлому году,%</t>
  </si>
  <si>
    <t xml:space="preserve">Таблица 3 </t>
  </si>
  <si>
    <t>сумма выпадающих доходов, руб.</t>
  </si>
  <si>
    <t>Данные о социальных налоговых расходах (льготы физическим лицам)  за 2020 - 2024 годы</t>
  </si>
  <si>
    <t>Данные о социальных налоговых расходах (льготы юридическим лицам) за 2020 - 2024 годы</t>
  </si>
  <si>
    <t>Данные о технических налоговых расходах за 2020 - 2024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</si>
</sst>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i/>
      <sz val="11"/>
      <color theme="1"/>
      <name val="Liberation Serif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11" fillId="0" borderId="0" xfId="0" applyFont="1"/>
    <xf numFmtId="1" fontId="1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tabSelected="1" topLeftCell="A19" workbookViewId="0">
      <selection activeCell="L34" sqref="L34"/>
    </sheetView>
  </sheetViews>
  <sheetFormatPr defaultRowHeight="14.4" x14ac:dyDescent="0.3"/>
  <cols>
    <col min="1" max="1" width="4" customWidth="1"/>
    <col min="2" max="2" width="40.5546875" customWidth="1"/>
    <col min="3" max="3" width="9.109375" style="2" customWidth="1"/>
    <col min="4" max="6" width="9.44140625" style="2" customWidth="1"/>
    <col min="7" max="7" width="9.5546875" style="2" customWidth="1"/>
    <col min="8" max="8" width="9.109375" style="2" customWidth="1"/>
    <col min="9" max="9" width="9.5546875" style="2" customWidth="1"/>
    <col min="10" max="11" width="8.88671875" style="2" customWidth="1"/>
    <col min="12" max="12" width="9.33203125" style="2" customWidth="1"/>
  </cols>
  <sheetData>
    <row r="1" spans="1:12" x14ac:dyDescent="0.3">
      <c r="L1" s="2" t="s">
        <v>21</v>
      </c>
    </row>
    <row r="2" spans="1:12" ht="15.75" customHeight="1" x14ac:dyDescent="0.3">
      <c r="B2" s="23" t="s">
        <v>35</v>
      </c>
      <c r="C2" s="23"/>
      <c r="D2" s="23"/>
      <c r="E2" s="23"/>
      <c r="F2" s="23"/>
      <c r="G2" s="23"/>
      <c r="H2" s="23"/>
      <c r="I2" s="23"/>
      <c r="J2" s="23"/>
      <c r="K2" s="18"/>
    </row>
    <row r="3" spans="1:12" ht="31.5" customHeight="1" x14ac:dyDescent="0.3">
      <c r="A3" s="21" t="s">
        <v>19</v>
      </c>
      <c r="B3" s="25" t="s">
        <v>20</v>
      </c>
      <c r="C3" s="24"/>
      <c r="D3" s="24"/>
      <c r="E3" s="24"/>
      <c r="F3" s="24"/>
      <c r="G3" s="24"/>
      <c r="H3" s="24" t="s">
        <v>34</v>
      </c>
      <c r="I3" s="24"/>
      <c r="J3" s="24"/>
      <c r="K3" s="24"/>
      <c r="L3" s="24"/>
    </row>
    <row r="4" spans="1:12" x14ac:dyDescent="0.3">
      <c r="A4" s="22"/>
      <c r="B4" s="26"/>
      <c r="C4" s="3">
        <v>2020</v>
      </c>
      <c r="D4" s="3">
        <v>2021</v>
      </c>
      <c r="E4" s="3">
        <v>2022</v>
      </c>
      <c r="F4" s="3">
        <v>2023</v>
      </c>
      <c r="G4" s="3">
        <v>2024</v>
      </c>
      <c r="H4" s="3">
        <v>2020</v>
      </c>
      <c r="I4" s="3">
        <v>2021</v>
      </c>
      <c r="J4" s="3">
        <v>2022</v>
      </c>
      <c r="K4" s="3">
        <v>2023</v>
      </c>
      <c r="L4" s="3">
        <v>2024</v>
      </c>
    </row>
    <row r="5" spans="1:12" ht="29.25" customHeight="1" x14ac:dyDescent="0.3">
      <c r="A5" s="3">
        <v>1</v>
      </c>
      <c r="B5" s="1" t="s">
        <v>0</v>
      </c>
      <c r="C5" s="3">
        <v>0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</row>
    <row r="6" spans="1:12" ht="42" x14ac:dyDescent="0.3">
      <c r="A6" s="7">
        <v>2</v>
      </c>
      <c r="B6" s="1" t="s">
        <v>1</v>
      </c>
      <c r="C6" s="3">
        <v>65</v>
      </c>
      <c r="D6" s="3">
        <v>102</v>
      </c>
      <c r="E6" s="3">
        <v>107</v>
      </c>
      <c r="F6" s="3">
        <v>101</v>
      </c>
      <c r="G6" s="3">
        <v>80</v>
      </c>
      <c r="H6" s="3">
        <v>24112</v>
      </c>
      <c r="I6" s="3">
        <v>20956</v>
      </c>
      <c r="J6" s="3">
        <v>22241</v>
      </c>
      <c r="K6" s="3">
        <v>17843</v>
      </c>
      <c r="L6" s="3">
        <v>19844</v>
      </c>
    </row>
    <row r="7" spans="1:12" s="12" customFormat="1" x14ac:dyDescent="0.3">
      <c r="A7" s="10">
        <v>3</v>
      </c>
      <c r="B7" s="11" t="s">
        <v>32</v>
      </c>
      <c r="C7" s="9">
        <v>104.8</v>
      </c>
      <c r="D7" s="9">
        <f t="shared" ref="D7" si="0">D6/C6*100</f>
        <v>156.92307692307693</v>
      </c>
      <c r="E7" s="9">
        <f t="shared" ref="E7" si="1">E6/D6*100</f>
        <v>104.90196078431373</v>
      </c>
      <c r="F7" s="9">
        <f t="shared" ref="F7" si="2">F6/D6*100</f>
        <v>99.019607843137265</v>
      </c>
      <c r="G7" s="9">
        <f t="shared" ref="G7" si="3">G6/F6*100</f>
        <v>79.207920792079207</v>
      </c>
      <c r="H7" s="9">
        <v>108.9</v>
      </c>
      <c r="I7" s="9">
        <f t="shared" ref="I7" si="4">I6/H6*100</f>
        <v>86.911081619110817</v>
      </c>
      <c r="J7" s="9">
        <f t="shared" ref="J7" si="5">J6/I6*100</f>
        <v>106.13189539988548</v>
      </c>
      <c r="K7" s="9">
        <f t="shared" ref="K7" si="6">K6/J6*100</f>
        <v>80.225709275662055</v>
      </c>
      <c r="L7" s="9">
        <f t="shared" ref="L7" si="7">L6/K6*100</f>
        <v>111.21448186964076</v>
      </c>
    </row>
    <row r="8" spans="1:12" ht="42" x14ac:dyDescent="0.3">
      <c r="A8" s="3">
        <v>4</v>
      </c>
      <c r="B8" s="1" t="s">
        <v>2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</row>
    <row r="9" spans="1:12" x14ac:dyDescent="0.3">
      <c r="A9" s="7">
        <v>5</v>
      </c>
      <c r="B9" s="1" t="s">
        <v>3</v>
      </c>
      <c r="C9" s="3">
        <v>206</v>
      </c>
      <c r="D9" s="3">
        <v>246</v>
      </c>
      <c r="E9" s="3">
        <v>233</v>
      </c>
      <c r="F9" s="3">
        <v>225</v>
      </c>
      <c r="G9" s="3">
        <v>211</v>
      </c>
      <c r="H9" s="3">
        <v>58632</v>
      </c>
      <c r="I9" s="3">
        <v>48498</v>
      </c>
      <c r="J9" s="3">
        <v>46774</v>
      </c>
      <c r="K9" s="3">
        <v>54491</v>
      </c>
      <c r="L9" s="3">
        <v>47406</v>
      </c>
    </row>
    <row r="10" spans="1:12" s="12" customFormat="1" x14ac:dyDescent="0.3">
      <c r="A10" s="10">
        <v>6</v>
      </c>
      <c r="B10" s="11" t="s">
        <v>32</v>
      </c>
      <c r="C10" s="9">
        <v>112.6</v>
      </c>
      <c r="D10" s="9">
        <f t="shared" ref="D10" si="8">D9/C9*100</f>
        <v>119.41747572815532</v>
      </c>
      <c r="E10" s="9">
        <f t="shared" ref="E10" si="9">E9/D9*100</f>
        <v>94.715447154471548</v>
      </c>
      <c r="F10" s="9">
        <f t="shared" ref="F10" si="10">F9/D9*100</f>
        <v>91.463414634146346</v>
      </c>
      <c r="G10" s="9">
        <f t="shared" ref="G10" si="11">G9/F9*100</f>
        <v>93.777777777777786</v>
      </c>
      <c r="H10" s="9">
        <v>110.8</v>
      </c>
      <c r="I10" s="9">
        <f t="shared" ref="I10" si="12">I9/H9*100</f>
        <v>82.715923045435929</v>
      </c>
      <c r="J10" s="9">
        <f t="shared" ref="J10" si="13">J9/I9*100</f>
        <v>96.445214235638588</v>
      </c>
      <c r="K10" s="9">
        <f t="shared" ref="K10" si="14">K9/J9*100</f>
        <v>116.4984820626844</v>
      </c>
      <c r="L10" s="9">
        <f t="shared" ref="L10" si="15">L9/K9*100</f>
        <v>86.997852856435003</v>
      </c>
    </row>
    <row r="11" spans="1:12" x14ac:dyDescent="0.3">
      <c r="A11" s="3">
        <v>7</v>
      </c>
      <c r="B11" s="1" t="s">
        <v>4</v>
      </c>
      <c r="C11" s="3">
        <v>5</v>
      </c>
      <c r="D11" s="3">
        <v>6</v>
      </c>
      <c r="E11" s="3">
        <v>7</v>
      </c>
      <c r="F11" s="3">
        <v>7</v>
      </c>
      <c r="G11" s="3">
        <v>8</v>
      </c>
      <c r="H11" s="3">
        <v>1306</v>
      </c>
      <c r="I11" s="3">
        <v>1232</v>
      </c>
      <c r="J11" s="3">
        <v>1366</v>
      </c>
      <c r="K11" s="3">
        <v>966</v>
      </c>
      <c r="L11" s="3">
        <v>1436</v>
      </c>
    </row>
    <row r="12" spans="1:12" x14ac:dyDescent="0.3">
      <c r="A12" s="7">
        <v>8</v>
      </c>
      <c r="B12" s="11" t="s">
        <v>32</v>
      </c>
      <c r="C12" s="9">
        <v>62.5</v>
      </c>
      <c r="D12" s="9">
        <f t="shared" ref="D12" si="16">D11/C11*100</f>
        <v>120</v>
      </c>
      <c r="E12" s="9">
        <f t="shared" ref="E12" si="17">E11/D11*100</f>
        <v>116.66666666666667</v>
      </c>
      <c r="F12" s="9">
        <f t="shared" ref="F12" si="18">F11/D11*100</f>
        <v>116.66666666666667</v>
      </c>
      <c r="G12" s="9">
        <f t="shared" ref="G12" si="19">G11/F11*100</f>
        <v>114.28571428571428</v>
      </c>
      <c r="H12" s="9">
        <v>72</v>
      </c>
      <c r="I12" s="9">
        <f t="shared" ref="I12" si="20">I11/H11*100</f>
        <v>94.333843797856048</v>
      </c>
      <c r="J12" s="9">
        <f t="shared" ref="J12" si="21">J11/I11*100</f>
        <v>110.87662337662339</v>
      </c>
      <c r="K12" s="9">
        <f t="shared" ref="K12" si="22">K11/J11*100</f>
        <v>70.717423133235727</v>
      </c>
      <c r="L12" s="9">
        <f t="shared" ref="L12" si="23">L11/K11*100</f>
        <v>148.65424430641824</v>
      </c>
    </row>
    <row r="13" spans="1:12" x14ac:dyDescent="0.3">
      <c r="A13" s="10">
        <v>9</v>
      </c>
      <c r="B13" s="1" t="s">
        <v>5</v>
      </c>
      <c r="C13" s="3">
        <v>197</v>
      </c>
      <c r="D13" s="3">
        <v>705</v>
      </c>
      <c r="E13" s="3">
        <v>962</v>
      </c>
      <c r="F13" s="3">
        <v>1042</v>
      </c>
      <c r="G13" s="3">
        <v>929</v>
      </c>
      <c r="H13" s="3">
        <v>73010</v>
      </c>
      <c r="I13" s="3">
        <v>173190</v>
      </c>
      <c r="J13" s="3">
        <v>208306</v>
      </c>
      <c r="K13" s="3">
        <v>258284</v>
      </c>
      <c r="L13" s="3">
        <v>303020</v>
      </c>
    </row>
    <row r="14" spans="1:12" x14ac:dyDescent="0.3">
      <c r="A14" s="3">
        <v>10</v>
      </c>
      <c r="B14" s="11" t="s">
        <v>32</v>
      </c>
      <c r="C14" s="9">
        <v>50.9</v>
      </c>
      <c r="D14" s="9">
        <f t="shared" ref="D14" si="24">D13/C13*100</f>
        <v>357.86802030456852</v>
      </c>
      <c r="E14" s="9">
        <f t="shared" ref="E14" si="25">E13/D13*100</f>
        <v>136.45390070921985</v>
      </c>
      <c r="F14" s="9">
        <f t="shared" ref="F14" si="26">F13/D13*100</f>
        <v>147.80141843971631</v>
      </c>
      <c r="G14" s="9">
        <f t="shared" ref="G14" si="27">G13/F13*100</f>
        <v>89.15547024952015</v>
      </c>
      <c r="H14" s="9">
        <v>62.8</v>
      </c>
      <c r="I14" s="9">
        <f t="shared" ref="I14" si="28">I13/H13*100</f>
        <v>237.21408026297769</v>
      </c>
      <c r="J14" s="9">
        <f t="shared" ref="J14" si="29">J13/I13*100</f>
        <v>120.27599745943762</v>
      </c>
      <c r="K14" s="9">
        <f t="shared" ref="K14" si="30">K13/J13*100</f>
        <v>123.99258782752298</v>
      </c>
      <c r="L14" s="9">
        <f t="shared" ref="L14" si="31">L13/K13*100</f>
        <v>117.32046894116554</v>
      </c>
    </row>
    <row r="15" spans="1:12" ht="28.2" x14ac:dyDescent="0.3">
      <c r="A15" s="7">
        <v>11</v>
      </c>
      <c r="B15" s="1" t="s">
        <v>6</v>
      </c>
      <c r="C15" s="3">
        <v>95.2</v>
      </c>
      <c r="D15" s="3">
        <v>606</v>
      </c>
      <c r="E15" s="3">
        <v>493</v>
      </c>
      <c r="F15" s="3">
        <v>369</v>
      </c>
      <c r="G15" s="3">
        <v>231</v>
      </c>
      <c r="H15" s="3">
        <v>104578</v>
      </c>
      <c r="I15" s="3">
        <v>120006</v>
      </c>
      <c r="J15" s="3">
        <v>96420</v>
      </c>
      <c r="K15" s="3">
        <v>60489</v>
      </c>
      <c r="L15" s="3">
        <v>59648</v>
      </c>
    </row>
    <row r="16" spans="1:12" x14ac:dyDescent="0.3">
      <c r="A16" s="10">
        <v>12</v>
      </c>
      <c r="B16" s="11" t="s">
        <v>32</v>
      </c>
      <c r="C16" s="9">
        <v>21.9</v>
      </c>
      <c r="D16" s="9">
        <f t="shared" ref="D16" si="32">D15/C15*100</f>
        <v>636.55462184873943</v>
      </c>
      <c r="E16" s="9">
        <f t="shared" ref="E16" si="33">E15/D15*100</f>
        <v>81.353135313531354</v>
      </c>
      <c r="F16" s="9">
        <f t="shared" ref="F16" si="34">F15/D15*100</f>
        <v>60.89108910891089</v>
      </c>
      <c r="G16" s="9">
        <f t="shared" ref="G16" si="35">G15/F15*100</f>
        <v>62.601626016260155</v>
      </c>
      <c r="H16" s="9">
        <v>91.7</v>
      </c>
      <c r="I16" s="9">
        <f t="shared" ref="I16" si="36">I15/H15*100</f>
        <v>114.75262483505135</v>
      </c>
      <c r="J16" s="9">
        <f t="shared" ref="J16" si="37">J15/I15*100</f>
        <v>80.345982700864965</v>
      </c>
      <c r="K16" s="9">
        <f t="shared" ref="K16" si="38">K15/J15*100</f>
        <v>62.734909769757309</v>
      </c>
      <c r="L16" s="9">
        <f t="shared" ref="L16" si="39">L15/K15*100</f>
        <v>98.609664567111381</v>
      </c>
    </row>
    <row r="17" spans="1:12" ht="38.25" customHeight="1" x14ac:dyDescent="0.3">
      <c r="A17" s="3">
        <v>13</v>
      </c>
      <c r="B17" s="1" t="s">
        <v>7</v>
      </c>
      <c r="C17" s="3">
        <v>713</v>
      </c>
      <c r="D17" s="3">
        <v>698</v>
      </c>
      <c r="E17" s="3">
        <v>588</v>
      </c>
      <c r="F17" s="3">
        <v>527</v>
      </c>
      <c r="G17" s="3">
        <v>430</v>
      </c>
      <c r="H17" s="3">
        <v>250778</v>
      </c>
      <c r="I17" s="3">
        <v>153676</v>
      </c>
      <c r="J17" s="3">
        <v>133211</v>
      </c>
      <c r="K17" s="3">
        <v>115698</v>
      </c>
      <c r="L17" s="3">
        <v>108496</v>
      </c>
    </row>
    <row r="18" spans="1:12" x14ac:dyDescent="0.3">
      <c r="A18" s="7">
        <v>14</v>
      </c>
      <c r="B18" s="11" t="s">
        <v>32</v>
      </c>
      <c r="C18" s="9">
        <v>92.7</v>
      </c>
      <c r="D18" s="9">
        <f t="shared" ref="D18" si="40">D17/C17*100</f>
        <v>97.896213183730723</v>
      </c>
      <c r="E18" s="9">
        <f t="shared" ref="E18" si="41">E17/D17*100</f>
        <v>84.240687679083095</v>
      </c>
      <c r="F18" s="9">
        <f t="shared" ref="F18" si="42">F17/D17*100</f>
        <v>75.50143266475645</v>
      </c>
      <c r="G18" s="9">
        <f t="shared" ref="G18" si="43">G17/F17*100</f>
        <v>81.59392789373814</v>
      </c>
      <c r="H18" s="9">
        <v>95.4</v>
      </c>
      <c r="I18" s="9">
        <f t="shared" ref="I18" si="44">I17/H17*100</f>
        <v>61.279697581127536</v>
      </c>
      <c r="J18" s="9">
        <f t="shared" ref="J18" si="45">J17/I17*100</f>
        <v>86.683021421692402</v>
      </c>
      <c r="K18" s="9">
        <f t="shared" ref="K18" si="46">K17/J17*100</f>
        <v>86.853187799806321</v>
      </c>
      <c r="L18" s="9">
        <f t="shared" ref="L18" si="47">L17/K17*100</f>
        <v>93.775173295994733</v>
      </c>
    </row>
    <row r="19" spans="1:12" ht="28.2" x14ac:dyDescent="0.3">
      <c r="A19" s="10">
        <v>15</v>
      </c>
      <c r="B19" s="1" t="s">
        <v>8</v>
      </c>
      <c r="C19" s="3">
        <v>22</v>
      </c>
      <c r="D19" s="3">
        <v>18</v>
      </c>
      <c r="E19" s="3">
        <v>11</v>
      </c>
      <c r="F19" s="3">
        <v>0</v>
      </c>
      <c r="G19" s="3">
        <v>0</v>
      </c>
      <c r="H19" s="3">
        <v>6170</v>
      </c>
      <c r="I19" s="3">
        <v>3458</v>
      </c>
      <c r="J19" s="3">
        <v>2160</v>
      </c>
      <c r="K19" s="3">
        <v>0</v>
      </c>
      <c r="L19" s="3">
        <v>0</v>
      </c>
    </row>
    <row r="20" spans="1:12" x14ac:dyDescent="0.3">
      <c r="A20" s="3">
        <v>16</v>
      </c>
      <c r="B20" s="11" t="s">
        <v>32</v>
      </c>
      <c r="C20" s="9">
        <v>71</v>
      </c>
      <c r="D20" s="9">
        <f t="shared" ref="D20" si="48">D19/C19*100</f>
        <v>81.818181818181827</v>
      </c>
      <c r="E20" s="9">
        <f t="shared" ref="E20" si="49">E19/D19*100</f>
        <v>61.111111111111114</v>
      </c>
      <c r="F20" s="9">
        <f t="shared" ref="F20" si="50">F19/D19*100</f>
        <v>0</v>
      </c>
      <c r="G20" s="9">
        <v>0</v>
      </c>
      <c r="H20" s="9">
        <v>74.400000000000006</v>
      </c>
      <c r="I20" s="9">
        <f t="shared" ref="I20" si="51">I19/H19*100</f>
        <v>56.045380875202589</v>
      </c>
      <c r="J20" s="9">
        <f t="shared" ref="J20" si="52">J19/I19*100</f>
        <v>62.463851937536155</v>
      </c>
      <c r="K20" s="9">
        <f t="shared" ref="K20" si="53">K19/J19*100</f>
        <v>0</v>
      </c>
      <c r="L20" s="9">
        <v>0</v>
      </c>
    </row>
    <row r="21" spans="1:12" ht="28.2" x14ac:dyDescent="0.3">
      <c r="A21" s="7">
        <v>17</v>
      </c>
      <c r="B21" s="1" t="s">
        <v>9</v>
      </c>
      <c r="C21" s="3">
        <v>2</v>
      </c>
      <c r="D21" s="3">
        <v>2</v>
      </c>
      <c r="E21" s="3">
        <v>2</v>
      </c>
      <c r="F21" s="3">
        <v>2</v>
      </c>
      <c r="G21" s="3">
        <v>1</v>
      </c>
      <c r="H21" s="3">
        <v>730</v>
      </c>
      <c r="I21" s="3">
        <v>677</v>
      </c>
      <c r="J21" s="3">
        <v>704</v>
      </c>
      <c r="K21" s="3">
        <v>596</v>
      </c>
      <c r="L21" s="3">
        <v>152</v>
      </c>
    </row>
    <row r="22" spans="1:12" x14ac:dyDescent="0.3">
      <c r="A22" s="10">
        <v>18</v>
      </c>
      <c r="B22" s="11" t="s">
        <v>32</v>
      </c>
      <c r="C22" s="9">
        <v>100</v>
      </c>
      <c r="D22" s="9">
        <f t="shared" ref="D22" si="54">D21/C21*100</f>
        <v>100</v>
      </c>
      <c r="E22" s="9">
        <f t="shared" ref="E22" si="55">E21/D21*100</f>
        <v>100</v>
      </c>
      <c r="F22" s="9">
        <f t="shared" ref="F22:G22" si="56">F21/D21*100</f>
        <v>100</v>
      </c>
      <c r="G22" s="9">
        <f t="shared" si="56"/>
        <v>50</v>
      </c>
      <c r="H22" s="9">
        <v>103.1</v>
      </c>
      <c r="I22" s="9">
        <f t="shared" ref="I22" si="57">I21/H21*100</f>
        <v>92.739726027397268</v>
      </c>
      <c r="J22" s="9">
        <f t="shared" ref="J22" si="58">J21/I21*100</f>
        <v>103.98818316100443</v>
      </c>
      <c r="K22" s="9">
        <f t="shared" ref="K22" si="59">K21/J21*100</f>
        <v>84.659090909090907</v>
      </c>
      <c r="L22" s="9">
        <f t="shared" ref="L22" si="60">L21/K21*100</f>
        <v>25.503355704697988</v>
      </c>
    </row>
    <row r="23" spans="1:12" ht="28.2" x14ac:dyDescent="0.3">
      <c r="A23" s="3">
        <v>19</v>
      </c>
      <c r="B23" s="1" t="s">
        <v>10</v>
      </c>
      <c r="C23" s="3">
        <v>3</v>
      </c>
      <c r="D23" s="3">
        <v>3</v>
      </c>
      <c r="E23" s="3">
        <v>6</v>
      </c>
      <c r="F23" s="3">
        <v>2</v>
      </c>
      <c r="G23" s="3">
        <v>4</v>
      </c>
      <c r="H23" s="3">
        <v>935</v>
      </c>
      <c r="I23" s="3">
        <v>822</v>
      </c>
      <c r="J23" s="3">
        <v>1569</v>
      </c>
      <c r="K23" s="3">
        <v>105</v>
      </c>
      <c r="L23" s="3">
        <v>757</v>
      </c>
    </row>
    <row r="24" spans="1:12" x14ac:dyDescent="0.3">
      <c r="A24" s="7">
        <v>20</v>
      </c>
      <c r="B24" s="11" t="s">
        <v>32</v>
      </c>
      <c r="C24" s="9">
        <v>42.9</v>
      </c>
      <c r="D24" s="9">
        <f t="shared" ref="D24" si="61">D23/C23*100</f>
        <v>100</v>
      </c>
      <c r="E24" s="9">
        <f t="shared" ref="E24" si="62">E23/D23*100</f>
        <v>200</v>
      </c>
      <c r="F24" s="9">
        <f t="shared" ref="F24:G24" si="63">F23/D23*100</f>
        <v>66.666666666666657</v>
      </c>
      <c r="G24" s="9">
        <f t="shared" si="63"/>
        <v>66.666666666666657</v>
      </c>
      <c r="H24" s="9">
        <v>38.6</v>
      </c>
      <c r="I24" s="9">
        <f t="shared" ref="I24" si="64">I23/H23*100</f>
        <v>87.914438502673804</v>
      </c>
      <c r="J24" s="9">
        <f t="shared" ref="J24" si="65">J23/I23*100</f>
        <v>190.87591240875912</v>
      </c>
      <c r="K24" s="9">
        <f t="shared" ref="K24" si="66">K23/J23*100</f>
        <v>6.6921606118546846</v>
      </c>
      <c r="L24" s="9">
        <f t="shared" ref="L24" si="67">L23/K23*100</f>
        <v>720.95238095238096</v>
      </c>
    </row>
    <row r="25" spans="1:12" x14ac:dyDescent="0.3">
      <c r="A25" s="10">
        <v>21</v>
      </c>
      <c r="B25" s="1" t="s">
        <v>11</v>
      </c>
      <c r="C25" s="3">
        <v>2</v>
      </c>
      <c r="D25" s="3">
        <v>20</v>
      </c>
      <c r="E25" s="3">
        <v>1</v>
      </c>
      <c r="F25" s="3">
        <v>27</v>
      </c>
      <c r="G25" s="3">
        <v>34</v>
      </c>
      <c r="H25" s="3">
        <v>1682</v>
      </c>
      <c r="I25" s="3">
        <v>7618</v>
      </c>
      <c r="J25" s="3">
        <v>502</v>
      </c>
      <c r="K25" s="3">
        <v>9172</v>
      </c>
      <c r="L25" s="3">
        <v>12237</v>
      </c>
    </row>
    <row r="26" spans="1:12" x14ac:dyDescent="0.3">
      <c r="A26" s="3">
        <v>22</v>
      </c>
      <c r="B26" s="11" t="s">
        <v>32</v>
      </c>
      <c r="C26" s="9"/>
      <c r="D26" s="9">
        <f t="shared" ref="D26" si="68">D25/C25*100</f>
        <v>1000</v>
      </c>
      <c r="E26" s="9">
        <f>E25/D25*100</f>
        <v>5</v>
      </c>
      <c r="F26" s="9">
        <f>F25/D25*100</f>
        <v>135</v>
      </c>
      <c r="G26" s="9">
        <f>G25/E25*100</f>
        <v>3400</v>
      </c>
      <c r="H26" s="9"/>
      <c r="I26" s="9">
        <f t="shared" ref="I26" si="69">I25/H25*100</f>
        <v>452.9131985731272</v>
      </c>
      <c r="J26" s="9">
        <f t="shared" ref="J26" si="70">J25/I25*100</f>
        <v>6.5896560777106856</v>
      </c>
      <c r="K26" s="9">
        <f t="shared" ref="K26" si="71">K25/J25*100</f>
        <v>1827.0916334661354</v>
      </c>
      <c r="L26" s="9">
        <f t="shared" ref="L26" si="72">L25/K25*100</f>
        <v>133.41692106410815</v>
      </c>
    </row>
    <row r="27" spans="1:12" ht="28.2" x14ac:dyDescent="0.3">
      <c r="A27" s="7">
        <v>23</v>
      </c>
      <c r="B27" s="1" t="s">
        <v>12</v>
      </c>
      <c r="C27" s="3">
        <v>4</v>
      </c>
      <c r="D27" s="3">
        <v>3</v>
      </c>
      <c r="E27" s="3">
        <v>3</v>
      </c>
      <c r="F27" s="3">
        <v>12</v>
      </c>
      <c r="G27" s="3">
        <v>4</v>
      </c>
      <c r="H27" s="3">
        <v>1607</v>
      </c>
      <c r="I27" s="3">
        <v>831</v>
      </c>
      <c r="J27" s="3">
        <v>947</v>
      </c>
      <c r="K27" s="3">
        <v>2008</v>
      </c>
      <c r="L27" s="3">
        <v>1280</v>
      </c>
    </row>
    <row r="28" spans="1:12" x14ac:dyDescent="0.3">
      <c r="A28" s="10">
        <v>24</v>
      </c>
      <c r="B28" s="11" t="s">
        <v>32</v>
      </c>
      <c r="C28" s="9">
        <v>100</v>
      </c>
      <c r="D28" s="9">
        <f t="shared" ref="D28" si="73">D27/C27*100</f>
        <v>75</v>
      </c>
      <c r="E28" s="9">
        <f t="shared" ref="E28" si="74">E27/D27*100</f>
        <v>100</v>
      </c>
      <c r="F28" s="9">
        <f t="shared" ref="F28" si="75">F27/D27*100</f>
        <v>400</v>
      </c>
      <c r="G28" s="9">
        <f t="shared" ref="G28" si="76">G27/F27*100</f>
        <v>33.333333333333329</v>
      </c>
      <c r="H28" s="9">
        <v>72.5</v>
      </c>
      <c r="I28" s="9">
        <f t="shared" ref="I28" si="77">I27/H27*100</f>
        <v>51.71126322339763</v>
      </c>
      <c r="J28" s="9">
        <f t="shared" ref="J28" si="78">J27/I27*100</f>
        <v>113.95908543922984</v>
      </c>
      <c r="K28" s="9">
        <f t="shared" ref="K28" si="79">K27/J27*100</f>
        <v>212.03801478352693</v>
      </c>
      <c r="L28" s="9">
        <f t="shared" ref="L28" si="80">L27/K27*100</f>
        <v>63.745019920318725</v>
      </c>
    </row>
    <row r="29" spans="1:12" ht="69.599999999999994" x14ac:dyDescent="0.3">
      <c r="A29" s="3">
        <v>25</v>
      </c>
      <c r="B29" s="1" t="s">
        <v>13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</row>
    <row r="30" spans="1:12" s="5" customFormat="1" x14ac:dyDescent="0.3">
      <c r="A30" s="7">
        <v>26</v>
      </c>
      <c r="B30" s="13" t="s">
        <v>22</v>
      </c>
      <c r="C30" s="4">
        <f>C5+C6+C8+C9+C11+C13+C15+C17+C19+C21+C23+C25+C27+C29</f>
        <v>1314.2</v>
      </c>
      <c r="D30" s="4">
        <f t="shared" ref="D30:L30" si="81">D5+D6+D8+D9+D11+D13+D15+D17+D19+D21+D23+D25+D27+D29</f>
        <v>2409</v>
      </c>
      <c r="E30" s="4">
        <f t="shared" ref="E30:F30" si="82">E5+E6+E8+E9+E11+E13+E15+E17+E19+E21+E23+E25+E27+E29</f>
        <v>2413</v>
      </c>
      <c r="F30" s="4">
        <f t="shared" si="82"/>
        <v>2314</v>
      </c>
      <c r="G30" s="4">
        <f t="shared" si="81"/>
        <v>1932</v>
      </c>
      <c r="H30" s="4">
        <f t="shared" ref="H30:I30" si="83">H5+H6+H8+H9+H11+H13+H15+H17+H19+H21+H23+H25+H27+H29</f>
        <v>523540</v>
      </c>
      <c r="I30" s="4">
        <f t="shared" si="83"/>
        <v>530964</v>
      </c>
      <c r="J30" s="4">
        <f t="shared" ref="J30:K30" si="84">J5+J6+J8+J9+J11+J13+J15+J17+J19+J21+J23+J25+J27+J29</f>
        <v>514200</v>
      </c>
      <c r="K30" s="4">
        <f t="shared" si="84"/>
        <v>519652</v>
      </c>
      <c r="L30" s="4">
        <f t="shared" si="81"/>
        <v>554276</v>
      </c>
    </row>
    <row r="31" spans="1:12" s="5" customFormat="1" x14ac:dyDescent="0.3">
      <c r="A31" s="10">
        <v>27</v>
      </c>
      <c r="B31" s="11" t="s">
        <v>32</v>
      </c>
      <c r="C31" s="6">
        <v>76</v>
      </c>
      <c r="D31" s="6">
        <f t="shared" ref="D31" si="85">D30/C30*100</f>
        <v>183.30543296301931</v>
      </c>
      <c r="E31" s="6">
        <f t="shared" ref="E31" si="86">E30/D30*100</f>
        <v>100.16604400166045</v>
      </c>
      <c r="F31" s="6">
        <f t="shared" ref="F31:G31" si="87">F30/D30*100</f>
        <v>96.056454960564551</v>
      </c>
      <c r="G31" s="6">
        <f t="shared" si="87"/>
        <v>80.06630750103605</v>
      </c>
      <c r="H31" s="6">
        <v>89.7</v>
      </c>
      <c r="I31" s="6">
        <f t="shared" ref="I31" si="88">I30/H30*100</f>
        <v>101.41803873629523</v>
      </c>
      <c r="J31" s="6">
        <f t="shared" ref="J31" si="89">J30/I30*100</f>
        <v>96.84272380048364</v>
      </c>
      <c r="K31" s="6">
        <f t="shared" ref="K31" si="90">K30/J30*100</f>
        <v>101.06028782574874</v>
      </c>
      <c r="L31" s="6">
        <f t="shared" ref="L31" si="91">L30/K30*100</f>
        <v>106.66292056991986</v>
      </c>
    </row>
    <row r="32" spans="1:12" s="5" customFormat="1" x14ac:dyDescent="0.3">
      <c r="A32" s="10"/>
      <c r="B32" s="11" t="s">
        <v>25</v>
      </c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1:12" s="16" customFormat="1" ht="40.200000000000003" x14ac:dyDescent="0.3">
      <c r="A33" s="14">
        <v>28</v>
      </c>
      <c r="B33" s="15" t="s">
        <v>26</v>
      </c>
      <c r="C33" s="17">
        <v>11441</v>
      </c>
      <c r="D33" s="17">
        <v>11911</v>
      </c>
      <c r="E33" s="17">
        <v>12101</v>
      </c>
      <c r="F33" s="17">
        <v>12528</v>
      </c>
      <c r="G33" s="17">
        <v>12864</v>
      </c>
      <c r="H33" s="17">
        <v>7681</v>
      </c>
      <c r="I33" s="17">
        <v>5796</v>
      </c>
      <c r="J33" s="17">
        <v>5984</v>
      </c>
      <c r="K33" s="17">
        <v>5904</v>
      </c>
      <c r="L33" s="17">
        <v>6378</v>
      </c>
    </row>
    <row r="34" spans="1:12" s="5" customFormat="1" ht="28.2" x14ac:dyDescent="0.3">
      <c r="A34" s="3"/>
      <c r="B34" s="11" t="s">
        <v>24</v>
      </c>
      <c r="C34" s="6">
        <f t="shared" ref="C34:G34" si="92">C30/C33*100</f>
        <v>11.486758150511319</v>
      </c>
      <c r="D34" s="6">
        <f t="shared" si="92"/>
        <v>20.225002098900177</v>
      </c>
      <c r="E34" s="6">
        <f t="shared" si="92"/>
        <v>19.940500785059086</v>
      </c>
      <c r="F34" s="6">
        <f t="shared" ref="F34" si="93">F30/F33*100</f>
        <v>18.470625798212005</v>
      </c>
      <c r="G34" s="6">
        <f t="shared" si="92"/>
        <v>15.018656716417912</v>
      </c>
      <c r="H34" s="6">
        <f t="shared" ref="H34:I34" si="94">H30/H33*100/1000</f>
        <v>6.8160395781799235</v>
      </c>
      <c r="I34" s="6">
        <f t="shared" si="94"/>
        <v>9.1608695652173893</v>
      </c>
      <c r="J34" s="6">
        <f t="shared" ref="J34:K34" si="95">J30/J33*100/1000</f>
        <v>8.5929144385026746</v>
      </c>
      <c r="K34" s="6">
        <f t="shared" si="95"/>
        <v>8.8016937669376691</v>
      </c>
      <c r="L34" s="6">
        <f t="shared" ref="L34" si="96">L30/L33*100/1000</f>
        <v>8.6904358733145184</v>
      </c>
    </row>
  </sheetData>
  <mergeCells count="5">
    <mergeCell ref="A3:A4"/>
    <mergeCell ref="B2:J2"/>
    <mergeCell ref="C3:G3"/>
    <mergeCell ref="H3:L3"/>
    <mergeCell ref="B3:B4"/>
  </mergeCells>
  <pageMargins left="0.19685039370078741" right="0.11811023622047245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B005B-4DB3-45E6-91FF-01B79E9B99BC}">
  <dimension ref="A1:L10"/>
  <sheetViews>
    <sheetView workbookViewId="0">
      <selection activeCell="C8" sqref="C8"/>
    </sheetView>
  </sheetViews>
  <sheetFormatPr defaultRowHeight="14.4" x14ac:dyDescent="0.3"/>
  <cols>
    <col min="1" max="1" width="5.33203125" customWidth="1"/>
    <col min="2" max="2" width="40.5546875" customWidth="1"/>
    <col min="3" max="3" width="9.109375" style="2" customWidth="1"/>
    <col min="4" max="4" width="9.44140625" style="2" customWidth="1"/>
    <col min="5" max="5" width="9.109375" style="2" customWidth="1"/>
    <col min="6" max="6" width="9.5546875" style="2" bestFit="1" customWidth="1"/>
    <col min="7" max="7" width="9" style="2" customWidth="1"/>
    <col min="8" max="8" width="10.109375" style="2" customWidth="1"/>
    <col min="9" max="9" width="10.6640625" style="2" bestFit="1" customWidth="1"/>
    <col min="10" max="10" width="9.44140625" style="2" customWidth="1"/>
    <col min="11" max="11" width="9.33203125" style="2" customWidth="1"/>
    <col min="12" max="12" width="10.44140625" style="2" bestFit="1" customWidth="1"/>
  </cols>
  <sheetData>
    <row r="1" spans="1:12" x14ac:dyDescent="0.3">
      <c r="L1" s="2" t="s">
        <v>23</v>
      </c>
    </row>
    <row r="2" spans="1:12" ht="15" x14ac:dyDescent="0.3">
      <c r="B2" s="29" t="s">
        <v>36</v>
      </c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ht="15.75" customHeight="1" x14ac:dyDescent="0.3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2" x14ac:dyDescent="0.3">
      <c r="A4" s="21" t="s">
        <v>19</v>
      </c>
      <c r="B4" s="25" t="s">
        <v>20</v>
      </c>
      <c r="C4" s="24" t="s">
        <v>18</v>
      </c>
      <c r="D4" s="24"/>
      <c r="E4" s="24"/>
      <c r="F4" s="24"/>
      <c r="G4" s="24"/>
      <c r="H4" s="24" t="s">
        <v>30</v>
      </c>
      <c r="I4" s="24"/>
      <c r="J4" s="24"/>
      <c r="K4" s="24"/>
      <c r="L4" s="24"/>
    </row>
    <row r="5" spans="1:12" x14ac:dyDescent="0.3">
      <c r="A5" s="22"/>
      <c r="B5" s="26"/>
      <c r="C5" s="3">
        <v>2020</v>
      </c>
      <c r="D5" s="3">
        <v>2021</v>
      </c>
      <c r="E5" s="3">
        <v>2022</v>
      </c>
      <c r="F5" s="3">
        <v>2023</v>
      </c>
      <c r="G5" s="3">
        <v>2024</v>
      </c>
      <c r="H5" s="3">
        <v>2020</v>
      </c>
      <c r="I5" s="3">
        <v>2021</v>
      </c>
      <c r="J5" s="3">
        <v>2022</v>
      </c>
      <c r="K5" s="3">
        <v>2023</v>
      </c>
      <c r="L5" s="3">
        <v>2024</v>
      </c>
    </row>
    <row r="6" spans="1:12" ht="111" x14ac:dyDescent="0.3">
      <c r="A6" s="7">
        <v>1</v>
      </c>
      <c r="B6" s="1" t="s">
        <v>17</v>
      </c>
      <c r="C6" s="3">
        <v>3</v>
      </c>
      <c r="D6" s="3">
        <v>6</v>
      </c>
      <c r="E6" s="3">
        <v>6</v>
      </c>
      <c r="F6" s="3">
        <v>6</v>
      </c>
      <c r="G6" s="3">
        <v>6</v>
      </c>
      <c r="H6" s="3">
        <v>38.155999999999999</v>
      </c>
      <c r="I6" s="3">
        <v>6.49</v>
      </c>
      <c r="J6" s="3">
        <v>6.49</v>
      </c>
      <c r="K6" s="3">
        <v>3.48</v>
      </c>
      <c r="L6" s="3">
        <v>5</v>
      </c>
    </row>
    <row r="7" spans="1:12" x14ac:dyDescent="0.3">
      <c r="A7" s="7">
        <v>2</v>
      </c>
      <c r="B7" s="11" t="s">
        <v>32</v>
      </c>
      <c r="C7" s="8">
        <v>100</v>
      </c>
      <c r="D7" s="8">
        <f t="shared" ref="D7" si="0">D6/C6*100</f>
        <v>200</v>
      </c>
      <c r="E7" s="8">
        <f t="shared" ref="E7" si="1">E6/D6*100</f>
        <v>100</v>
      </c>
      <c r="F7" s="8">
        <f t="shared" ref="F7" si="2">F6/E6*100</f>
        <v>100</v>
      </c>
      <c r="G7" s="8">
        <f t="shared" ref="G7" si="3">G6/F6*100</f>
        <v>100</v>
      </c>
      <c r="H7" s="8">
        <v>136.30000000000001</v>
      </c>
      <c r="I7" s="8">
        <f t="shared" ref="I7" si="4">I6/H6*100</f>
        <v>17.00912045287766</v>
      </c>
      <c r="J7" s="8">
        <f t="shared" ref="J7" si="5">J6/I6*100</f>
        <v>100</v>
      </c>
      <c r="K7" s="8">
        <f t="shared" ref="K7" si="6">K6/J6*100</f>
        <v>53.620955315870567</v>
      </c>
      <c r="L7" s="8">
        <f t="shared" ref="L7" si="7">L6/K6*100</f>
        <v>143.67816091954023</v>
      </c>
    </row>
    <row r="8" spans="1:12" x14ac:dyDescent="0.3">
      <c r="A8" s="7">
        <v>2</v>
      </c>
      <c r="B8" s="11" t="s">
        <v>25</v>
      </c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55.8" x14ac:dyDescent="0.3">
      <c r="A9" s="7">
        <v>4</v>
      </c>
      <c r="B9" s="11" t="s">
        <v>27</v>
      </c>
      <c r="C9" s="3">
        <v>138</v>
      </c>
      <c r="D9" s="3">
        <v>137</v>
      </c>
      <c r="E9" s="3">
        <v>137</v>
      </c>
      <c r="F9" s="3">
        <v>136</v>
      </c>
      <c r="G9" s="3">
        <v>138</v>
      </c>
      <c r="H9" s="3">
        <v>11291</v>
      </c>
      <c r="I9" s="3">
        <v>7074</v>
      </c>
      <c r="J9" s="3">
        <v>6652</v>
      </c>
      <c r="K9" s="3">
        <v>5233</v>
      </c>
      <c r="L9" s="3">
        <v>5035</v>
      </c>
    </row>
    <row r="10" spans="1:12" ht="28.2" x14ac:dyDescent="0.3">
      <c r="A10" s="7">
        <v>5</v>
      </c>
      <c r="B10" s="11" t="s">
        <v>24</v>
      </c>
      <c r="C10" s="19">
        <f>C6/C9*100</f>
        <v>2.1739130434782608</v>
      </c>
      <c r="D10" s="19">
        <f>D6/D9*100</f>
        <v>4.3795620437956204</v>
      </c>
      <c r="E10" s="19">
        <f>E6/E9*100</f>
        <v>4.3795620437956204</v>
      </c>
      <c r="F10" s="19">
        <f>F6/F9*100</f>
        <v>4.4117647058823533</v>
      </c>
      <c r="G10" s="19">
        <f>G6/G9*100</f>
        <v>4.3478260869565215</v>
      </c>
      <c r="H10" s="19">
        <f t="shared" ref="H10:K10" si="8">H6/H9*100</f>
        <v>0.33793286688512975</v>
      </c>
      <c r="I10" s="19">
        <f t="shared" si="8"/>
        <v>9.1744416171897089E-2</v>
      </c>
      <c r="J10" s="19">
        <f t="shared" si="8"/>
        <v>9.7564642212868313E-2</v>
      </c>
      <c r="K10" s="19">
        <f t="shared" si="8"/>
        <v>6.6501051022358107E-2</v>
      </c>
      <c r="L10" s="19">
        <f t="shared" ref="L10" si="9">L6/L9*100</f>
        <v>9.9304865938430978E-2</v>
      </c>
    </row>
  </sheetData>
  <mergeCells count="6">
    <mergeCell ref="B2:L2"/>
    <mergeCell ref="B3:L3"/>
    <mergeCell ref="A4:A5"/>
    <mergeCell ref="B4:B5"/>
    <mergeCell ref="C4:G4"/>
    <mergeCell ref="H4:L4"/>
  </mergeCells>
  <pageMargins left="0.31496062992125984" right="0.19685039370078741" top="0.55118110236220474" bottom="0.55118110236220474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EFD-D896-4BD7-BF09-27632BE1A153}">
  <dimension ref="A1:L16"/>
  <sheetViews>
    <sheetView workbookViewId="0">
      <selection activeCell="B2" sqref="B2:J2"/>
    </sheetView>
  </sheetViews>
  <sheetFormatPr defaultRowHeight="14.4" x14ac:dyDescent="0.3"/>
  <cols>
    <col min="1" max="1" width="5.33203125" customWidth="1"/>
    <col min="2" max="2" width="40.5546875" customWidth="1"/>
    <col min="3" max="4" width="9.109375" style="2" customWidth="1"/>
    <col min="5" max="5" width="9.5546875" style="2" bestFit="1" customWidth="1"/>
    <col min="6" max="6" width="9.5546875" style="2" customWidth="1"/>
    <col min="7" max="7" width="9" style="2" customWidth="1"/>
    <col min="8" max="8" width="10.109375" style="2" customWidth="1"/>
    <col min="9" max="9" width="10.6640625" style="2" bestFit="1" customWidth="1"/>
    <col min="10" max="10" width="9.44140625" style="2" customWidth="1"/>
    <col min="11" max="11" width="9.33203125" style="2" customWidth="1"/>
    <col min="12" max="12" width="10.44140625" style="2" bestFit="1" customWidth="1"/>
  </cols>
  <sheetData>
    <row r="1" spans="1:12" x14ac:dyDescent="0.3">
      <c r="L1" s="2" t="s">
        <v>33</v>
      </c>
    </row>
    <row r="2" spans="1:12" ht="15.75" customHeight="1" x14ac:dyDescent="0.3">
      <c r="B2" s="29" t="s">
        <v>37</v>
      </c>
      <c r="C2" s="29"/>
      <c r="D2" s="29"/>
      <c r="E2" s="29"/>
      <c r="F2" s="29"/>
      <c r="G2" s="29"/>
      <c r="H2" s="29"/>
      <c r="I2" s="29"/>
      <c r="J2" s="29"/>
    </row>
    <row r="3" spans="1:12" ht="15.75" customHeight="1" x14ac:dyDescent="0.3">
      <c r="B3" s="28"/>
      <c r="C3" s="20"/>
      <c r="D3" s="20"/>
      <c r="E3" s="20"/>
      <c r="F3" s="20"/>
      <c r="G3" s="20"/>
      <c r="H3" s="20"/>
      <c r="I3" s="20"/>
      <c r="J3" s="20"/>
    </row>
    <row r="4" spans="1:12" x14ac:dyDescent="0.3">
      <c r="A4" s="21" t="s">
        <v>19</v>
      </c>
      <c r="B4" s="25" t="s">
        <v>20</v>
      </c>
      <c r="C4" s="24"/>
      <c r="D4" s="24"/>
      <c r="E4" s="24"/>
      <c r="F4" s="24"/>
      <c r="G4" s="24"/>
      <c r="H4" s="24" t="s">
        <v>30</v>
      </c>
      <c r="I4" s="24"/>
      <c r="J4" s="24"/>
      <c r="K4" s="24"/>
      <c r="L4" s="24"/>
    </row>
    <row r="5" spans="1:12" ht="36" customHeight="1" x14ac:dyDescent="0.3">
      <c r="A5" s="22"/>
      <c r="B5" s="26"/>
      <c r="C5" s="3">
        <v>2020</v>
      </c>
      <c r="D5" s="3">
        <v>2021</v>
      </c>
      <c r="E5" s="3">
        <v>2022</v>
      </c>
      <c r="F5" s="3">
        <v>2023</v>
      </c>
      <c r="G5" s="3">
        <v>2024</v>
      </c>
      <c r="H5" s="3">
        <v>2020</v>
      </c>
      <c r="I5" s="3">
        <v>2021</v>
      </c>
      <c r="J5" s="3">
        <v>2022</v>
      </c>
      <c r="K5" s="3">
        <v>2023</v>
      </c>
      <c r="L5" s="3">
        <v>2024</v>
      </c>
    </row>
    <row r="6" spans="1:12" ht="97.2" x14ac:dyDescent="0.3">
      <c r="A6" s="7">
        <v>1</v>
      </c>
      <c r="B6" s="1" t="s">
        <v>14</v>
      </c>
      <c r="C6" s="3">
        <v>30</v>
      </c>
      <c r="D6" s="3">
        <v>30</v>
      </c>
      <c r="E6" s="3">
        <v>31</v>
      </c>
      <c r="F6" s="3">
        <v>32</v>
      </c>
      <c r="G6" s="3">
        <v>33</v>
      </c>
      <c r="H6" s="3">
        <v>16969.5</v>
      </c>
      <c r="I6" s="3">
        <v>15039.3</v>
      </c>
      <c r="J6" s="3">
        <v>17213.2</v>
      </c>
      <c r="K6" s="3">
        <v>36713.5</v>
      </c>
      <c r="L6" s="3">
        <v>38481.050999999999</v>
      </c>
    </row>
    <row r="7" spans="1:12" x14ac:dyDescent="0.3">
      <c r="A7" s="7">
        <v>2</v>
      </c>
      <c r="B7" s="11" t="s">
        <v>31</v>
      </c>
      <c r="C7" s="9">
        <v>71.400000000000006</v>
      </c>
      <c r="D7" s="9">
        <f t="shared" ref="D7" si="0">D6/C6*100</f>
        <v>100</v>
      </c>
      <c r="E7" s="9">
        <f t="shared" ref="E7" si="1">E6/D6*100</f>
        <v>103.33333333333334</v>
      </c>
      <c r="F7" s="9">
        <f t="shared" ref="F7" si="2">F6/E6*100</f>
        <v>103.2258064516129</v>
      </c>
      <c r="G7" s="9">
        <f t="shared" ref="G7" si="3">G6/F6*100</f>
        <v>103.125</v>
      </c>
      <c r="H7" s="9">
        <v>163.4</v>
      </c>
      <c r="I7" s="9">
        <f t="shared" ref="I7" si="4">I6/H6*100</f>
        <v>88.625475117121894</v>
      </c>
      <c r="J7" s="9">
        <f t="shared" ref="J7" si="5">J6/I6*100</f>
        <v>114.45479510349553</v>
      </c>
      <c r="K7" s="9">
        <f t="shared" ref="K7" si="6">K6/J6*100</f>
        <v>213.28689610299071</v>
      </c>
      <c r="L7" s="9">
        <f t="shared" ref="L7" si="7">L6/K6*100</f>
        <v>104.81444427799038</v>
      </c>
    </row>
    <row r="8" spans="1:12" ht="55.8" x14ac:dyDescent="0.3">
      <c r="A8" s="7">
        <v>3</v>
      </c>
      <c r="B8" s="1" t="s">
        <v>15</v>
      </c>
      <c r="C8" s="3">
        <v>1</v>
      </c>
      <c r="D8" s="3">
        <v>2</v>
      </c>
      <c r="E8" s="3">
        <v>2</v>
      </c>
      <c r="F8" s="3">
        <v>3</v>
      </c>
      <c r="G8" s="3">
        <v>3</v>
      </c>
      <c r="H8" s="3">
        <v>100.5</v>
      </c>
      <c r="I8" s="3">
        <v>64.099999999999994</v>
      </c>
      <c r="J8" s="3">
        <v>64.099999999999994</v>
      </c>
      <c r="K8" s="3">
        <v>49.5</v>
      </c>
      <c r="L8" s="3">
        <v>50.84</v>
      </c>
    </row>
    <row r="9" spans="1:12" x14ac:dyDescent="0.3">
      <c r="A9" s="7">
        <v>4</v>
      </c>
      <c r="B9" s="11" t="s">
        <v>31</v>
      </c>
      <c r="C9" s="9">
        <v>100</v>
      </c>
      <c r="D9" s="9">
        <f t="shared" ref="D9" si="8">D8/C8*100</f>
        <v>200</v>
      </c>
      <c r="E9" s="9">
        <f t="shared" ref="E9" si="9">E8/D8*100</f>
        <v>100</v>
      </c>
      <c r="F9" s="9">
        <f t="shared" ref="F9" si="10">F8/E8*100</f>
        <v>150</v>
      </c>
      <c r="G9" s="9">
        <f t="shared" ref="G9" si="11">G8/F8*100</f>
        <v>100</v>
      </c>
      <c r="H9" s="9">
        <v>76.5</v>
      </c>
      <c r="I9" s="9">
        <f t="shared" ref="I9" si="12">I8/H8*100</f>
        <v>63.78109452736318</v>
      </c>
      <c r="J9" s="9">
        <f t="shared" ref="J9" si="13">J8/I8*100</f>
        <v>100</v>
      </c>
      <c r="K9" s="9">
        <f t="shared" ref="K9" si="14">K8/J8*100</f>
        <v>77.223088923556944</v>
      </c>
      <c r="L9" s="9">
        <f t="shared" ref="L9" si="15">L8/K8*100</f>
        <v>102.70707070707073</v>
      </c>
    </row>
    <row r="10" spans="1:12" ht="69.599999999999994" x14ac:dyDescent="0.3">
      <c r="A10" s="7">
        <v>5</v>
      </c>
      <c r="B10" s="1" t="s">
        <v>16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</row>
    <row r="11" spans="1:12" x14ac:dyDescent="0.3">
      <c r="A11" s="7">
        <v>6</v>
      </c>
      <c r="B11" s="11" t="s">
        <v>31</v>
      </c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pans="1:12" x14ac:dyDescent="0.3">
      <c r="A12" s="7">
        <v>7</v>
      </c>
      <c r="B12" s="13" t="s">
        <v>22</v>
      </c>
      <c r="C12" s="4">
        <f t="shared" ref="C12:F12" si="16">C6+C8+C10</f>
        <v>31</v>
      </c>
      <c r="D12" s="4">
        <f t="shared" si="16"/>
        <v>32</v>
      </c>
      <c r="E12" s="4">
        <f t="shared" si="16"/>
        <v>33</v>
      </c>
      <c r="F12" s="4">
        <f t="shared" si="16"/>
        <v>35</v>
      </c>
      <c r="G12" s="4">
        <f t="shared" ref="G12:L12" si="17">G6+G8+G10</f>
        <v>36</v>
      </c>
      <c r="H12" s="4">
        <f t="shared" ref="H12:I12" si="18">H6+H8+H10</f>
        <v>17070</v>
      </c>
      <c r="I12" s="4">
        <f t="shared" si="18"/>
        <v>15103.4</v>
      </c>
      <c r="J12" s="4">
        <f t="shared" ref="J12:K12" si="19">J6+J8+J10</f>
        <v>17277.3</v>
      </c>
      <c r="K12" s="6">
        <f t="shared" si="19"/>
        <v>36763</v>
      </c>
      <c r="L12" s="6">
        <f t="shared" si="17"/>
        <v>38531.890999999996</v>
      </c>
    </row>
    <row r="13" spans="1:12" x14ac:dyDescent="0.3">
      <c r="A13" s="7">
        <v>8</v>
      </c>
      <c r="B13" s="11" t="s">
        <v>31</v>
      </c>
      <c r="C13" s="9">
        <v>72.099999999999994</v>
      </c>
      <c r="D13" s="9">
        <f t="shared" ref="D13" si="20">D12/C12*100</f>
        <v>103.2258064516129</v>
      </c>
      <c r="E13" s="9">
        <f t="shared" ref="E13" si="21">E12/D12*100</f>
        <v>103.125</v>
      </c>
      <c r="F13" s="9">
        <f t="shared" ref="F13" si="22">F12/E12*100</f>
        <v>106.06060606060606</v>
      </c>
      <c r="G13" s="9">
        <f t="shared" ref="G13" si="23">G12/F12*100</f>
        <v>102.85714285714285</v>
      </c>
      <c r="H13" s="9">
        <v>162.30000000000001</v>
      </c>
      <c r="I13" s="9">
        <f t="shared" ref="I13" si="24">I12/H12*100</f>
        <v>88.479203280609255</v>
      </c>
      <c r="J13" s="9">
        <f t="shared" ref="J13" si="25">J12/I12*100</f>
        <v>114.39344783293828</v>
      </c>
      <c r="K13" s="9">
        <f t="shared" ref="K13" si="26">K12/J12*100</f>
        <v>212.78208979412292</v>
      </c>
      <c r="L13" s="9">
        <f t="shared" ref="L13" si="27">L12/K12*100</f>
        <v>104.81160677855452</v>
      </c>
    </row>
    <row r="14" spans="1:12" x14ac:dyDescent="0.3">
      <c r="A14" s="7">
        <v>9</v>
      </c>
      <c r="B14" s="11" t="s">
        <v>25</v>
      </c>
      <c r="C14" s="9"/>
      <c r="D14" s="9"/>
      <c r="E14" s="9"/>
      <c r="F14" s="9"/>
      <c r="G14" s="9"/>
      <c r="H14" s="9"/>
      <c r="I14" s="9"/>
      <c r="J14" s="9"/>
      <c r="K14" s="9"/>
      <c r="L14" s="9"/>
    </row>
    <row r="15" spans="1:12" ht="42" x14ac:dyDescent="0.3">
      <c r="A15" s="7">
        <v>10</v>
      </c>
      <c r="B15" s="11" t="s">
        <v>28</v>
      </c>
      <c r="C15" s="3">
        <v>138</v>
      </c>
      <c r="D15" s="3">
        <v>137</v>
      </c>
      <c r="E15" s="3">
        <v>137</v>
      </c>
      <c r="F15" s="3">
        <v>136</v>
      </c>
      <c r="G15" s="3">
        <v>138</v>
      </c>
      <c r="H15" s="3">
        <v>11291</v>
      </c>
      <c r="I15" s="3">
        <v>7074</v>
      </c>
      <c r="J15" s="3">
        <v>6652</v>
      </c>
      <c r="K15" s="3">
        <v>5233</v>
      </c>
      <c r="L15" s="3">
        <v>5035</v>
      </c>
    </row>
    <row r="16" spans="1:12" ht="28.2" x14ac:dyDescent="0.3">
      <c r="A16" s="7">
        <v>11</v>
      </c>
      <c r="B16" s="11" t="s">
        <v>24</v>
      </c>
      <c r="C16" s="6">
        <f t="shared" ref="C16:F16" si="28">C12/C15*100</f>
        <v>22.463768115942027</v>
      </c>
      <c r="D16" s="6">
        <f t="shared" si="28"/>
        <v>23.357664233576642</v>
      </c>
      <c r="E16" s="6">
        <f t="shared" si="28"/>
        <v>24.087591240875913</v>
      </c>
      <c r="F16" s="6">
        <f t="shared" si="28"/>
        <v>25.735294117647058</v>
      </c>
      <c r="G16" s="6">
        <f t="shared" ref="G16" si="29">G12/G15*100</f>
        <v>26.086956521739129</v>
      </c>
      <c r="H16" s="6" t="s">
        <v>29</v>
      </c>
      <c r="I16" s="6" t="s">
        <v>29</v>
      </c>
      <c r="J16" s="6" t="s">
        <v>29</v>
      </c>
      <c r="K16" s="6" t="s">
        <v>29</v>
      </c>
      <c r="L16" s="6" t="s">
        <v>29</v>
      </c>
    </row>
  </sheetData>
  <mergeCells count="5">
    <mergeCell ref="B2:J2"/>
    <mergeCell ref="A4:A5"/>
    <mergeCell ref="B4:B5"/>
    <mergeCell ref="C4:G4"/>
    <mergeCell ref="H4:L4"/>
  </mergeCells>
  <pageMargins left="0.31496062992125984" right="0.19685039370078741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социальные ФЛ </vt:lpstr>
      <vt:lpstr>социальные ЮЛ</vt:lpstr>
      <vt:lpstr>технические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BorisovskihEF</dc:creator>
  <cp:lastModifiedBy>IT</cp:lastModifiedBy>
  <cp:lastPrinted>2025-08-01T09:01:17Z</cp:lastPrinted>
  <dcterms:created xsi:type="dcterms:W3CDTF">2015-06-05T18:19:34Z</dcterms:created>
  <dcterms:modified xsi:type="dcterms:W3CDTF">2025-08-01T09:04:07Z</dcterms:modified>
</cp:coreProperties>
</file>