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T\Desktop\Рабочий стол\Соц. политика\ПРОГРАММА _ СОЦИАЛЬНАЯ ПОДДЕРЖКА\Программа до 2028г изменения\изменения на 2025\"/>
    </mc:Choice>
  </mc:AlternateContent>
  <xr:revisionPtr revIDLastSave="0" documentId="13_ncr:1_{84A34D85-D8E0-4429-99CD-21482D4DEA8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4" r:id="rId1"/>
  </sheets>
  <calcPr calcId="191029"/>
</workbook>
</file>

<file path=xl/calcChain.xml><?xml version="1.0" encoding="utf-8"?>
<calcChain xmlns="http://schemas.openxmlformats.org/spreadsheetml/2006/main">
  <c r="C42" i="4" l="1"/>
  <c r="I28" i="4"/>
  <c r="H28" i="4" l="1"/>
  <c r="F28" i="4"/>
  <c r="E28" i="4"/>
  <c r="C55" i="4"/>
  <c r="C38" i="4"/>
  <c r="C115" i="4"/>
  <c r="C110" i="4"/>
  <c r="C98" i="4"/>
  <c r="C94" i="4"/>
  <c r="C92" i="4"/>
  <c r="C85" i="4"/>
  <c r="C83" i="4"/>
  <c r="C81" i="4"/>
  <c r="C77" i="4"/>
  <c r="C70" i="4"/>
  <c r="C61" i="4"/>
  <c r="C53" i="4"/>
  <c r="C51" i="4"/>
  <c r="C46" i="4"/>
  <c r="C44" i="4"/>
  <c r="C40" i="4"/>
  <c r="C36" i="4"/>
  <c r="C33" i="4"/>
  <c r="C30" i="4"/>
  <c r="D107" i="4"/>
  <c r="C57" i="4"/>
  <c r="E107" i="4"/>
  <c r="E105" i="4" s="1"/>
  <c r="F107" i="4"/>
  <c r="F105" i="4" s="1"/>
  <c r="G107" i="4"/>
  <c r="G105" i="4" s="1"/>
  <c r="H107" i="4"/>
  <c r="H105" i="4" s="1"/>
  <c r="I107" i="4"/>
  <c r="I105" i="4" s="1"/>
  <c r="C96" i="4"/>
  <c r="D100" i="4"/>
  <c r="D99" i="4" s="1"/>
  <c r="D90" i="4"/>
  <c r="D89" i="4" s="1"/>
  <c r="C102" i="4"/>
  <c r="D79" i="4"/>
  <c r="D78" i="4" s="1"/>
  <c r="D75" i="4"/>
  <c r="D66" i="4"/>
  <c r="D65" i="4" s="1"/>
  <c r="D59" i="4"/>
  <c r="D58" i="4" s="1"/>
  <c r="D49" i="4"/>
  <c r="D48" i="4" s="1"/>
  <c r="D28" i="4"/>
  <c r="D106" i="4" l="1"/>
  <c r="D105" i="4"/>
  <c r="D27" i="4"/>
  <c r="D26" i="4"/>
  <c r="D73" i="4"/>
  <c r="D72" i="4" s="1"/>
  <c r="C107" i="4"/>
  <c r="D19" i="4"/>
  <c r="D74" i="4"/>
  <c r="D88" i="4"/>
  <c r="D64" i="4"/>
  <c r="D25" i="4" l="1"/>
  <c r="D17" i="4"/>
  <c r="D18" i="4"/>
  <c r="D87" i="4"/>
  <c r="D63" i="4"/>
  <c r="D104" i="4"/>
  <c r="I106" i="4"/>
  <c r="I100" i="4"/>
  <c r="I99" i="4" s="1"/>
  <c r="I90" i="4"/>
  <c r="I89" i="4" s="1"/>
  <c r="I79" i="4"/>
  <c r="I78" i="4" s="1"/>
  <c r="I75" i="4"/>
  <c r="I74" i="4" s="1"/>
  <c r="I66" i="4"/>
  <c r="I65" i="4" s="1"/>
  <c r="I59" i="4"/>
  <c r="I49" i="4"/>
  <c r="I48" i="4" s="1"/>
  <c r="I23" i="4" s="1"/>
  <c r="I27" i="4"/>
  <c r="H106" i="4"/>
  <c r="H100" i="4"/>
  <c r="H99" i="4" s="1"/>
  <c r="H90" i="4"/>
  <c r="H89" i="4" s="1"/>
  <c r="H79" i="4"/>
  <c r="H75" i="4"/>
  <c r="H74" i="4" s="1"/>
  <c r="H66" i="4"/>
  <c r="H65" i="4" s="1"/>
  <c r="H59" i="4"/>
  <c r="H49" i="4"/>
  <c r="H48" i="4" s="1"/>
  <c r="H23" i="4" s="1"/>
  <c r="H22" i="4" s="1"/>
  <c r="H27" i="4"/>
  <c r="G106" i="4"/>
  <c r="G100" i="4"/>
  <c r="G99" i="4" s="1"/>
  <c r="G90" i="4"/>
  <c r="G89" i="4" s="1"/>
  <c r="G79" i="4"/>
  <c r="G78" i="4" s="1"/>
  <c r="G75" i="4"/>
  <c r="G74" i="4" s="1"/>
  <c r="G66" i="4"/>
  <c r="G65" i="4" s="1"/>
  <c r="G59" i="4"/>
  <c r="G58" i="4" s="1"/>
  <c r="G49" i="4"/>
  <c r="G28" i="4"/>
  <c r="F106" i="4"/>
  <c r="F100" i="4"/>
  <c r="F99" i="4" s="1"/>
  <c r="F90" i="4"/>
  <c r="F79" i="4"/>
  <c r="F78" i="4" s="1"/>
  <c r="F75" i="4"/>
  <c r="F74" i="4" s="1"/>
  <c r="F66" i="4"/>
  <c r="F65" i="4" s="1"/>
  <c r="F59" i="4"/>
  <c r="F49" i="4"/>
  <c r="F48" i="4" s="1"/>
  <c r="F23" i="4" s="1"/>
  <c r="F22" i="4" s="1"/>
  <c r="E106" i="4"/>
  <c r="E100" i="4"/>
  <c r="E90" i="4"/>
  <c r="E79" i="4"/>
  <c r="E75" i="4"/>
  <c r="E66" i="4"/>
  <c r="E59" i="4"/>
  <c r="E49" i="4"/>
  <c r="D23" i="4"/>
  <c r="C113" i="4"/>
  <c r="C112" i="4"/>
  <c r="C111" i="4"/>
  <c r="C108" i="4"/>
  <c r="C34" i="4"/>
  <c r="C31" i="4"/>
  <c r="I26" i="4" l="1"/>
  <c r="E26" i="4"/>
  <c r="F58" i="4"/>
  <c r="F26" i="4"/>
  <c r="G27" i="4"/>
  <c r="G26" i="4"/>
  <c r="H26" i="4"/>
  <c r="I58" i="4"/>
  <c r="I22" i="4"/>
  <c r="H58" i="4"/>
  <c r="H21" i="4"/>
  <c r="H20" i="4" s="1"/>
  <c r="H78" i="4"/>
  <c r="H19" i="4"/>
  <c r="D22" i="4"/>
  <c r="C90" i="4"/>
  <c r="G48" i="4"/>
  <c r="G23" i="4" s="1"/>
  <c r="G22" i="4" s="1"/>
  <c r="E65" i="4"/>
  <c r="C65" i="4" s="1"/>
  <c r="C66" i="4"/>
  <c r="E48" i="4"/>
  <c r="E23" i="4" s="1"/>
  <c r="E22" i="4" s="1"/>
  <c r="C49" i="4"/>
  <c r="C48" i="4" s="1"/>
  <c r="C75" i="4"/>
  <c r="C106" i="4"/>
  <c r="C59" i="4"/>
  <c r="C79" i="4"/>
  <c r="E99" i="4"/>
  <c r="C99" i="4" s="1"/>
  <c r="C100" i="4"/>
  <c r="E78" i="4"/>
  <c r="E74" i="4"/>
  <c r="C74" i="4" s="1"/>
  <c r="G64" i="4"/>
  <c r="G63" i="4" s="1"/>
  <c r="E88" i="4"/>
  <c r="I64" i="4"/>
  <c r="I63" i="4" s="1"/>
  <c r="G21" i="4"/>
  <c r="G20" i="4" s="1"/>
  <c r="I73" i="4"/>
  <c r="I72" i="4" s="1"/>
  <c r="G104" i="4"/>
  <c r="H104" i="4"/>
  <c r="I104" i="4"/>
  <c r="I21" i="4"/>
  <c r="I20" i="4" s="1"/>
  <c r="H64" i="4"/>
  <c r="H63" i="4" s="1"/>
  <c r="I19" i="4"/>
  <c r="I88" i="4"/>
  <c r="I87" i="4" s="1"/>
  <c r="H88" i="4"/>
  <c r="H87" i="4" s="1"/>
  <c r="H73" i="4"/>
  <c r="H72" i="4" s="1"/>
  <c r="G19" i="4"/>
  <c r="G88" i="4"/>
  <c r="G87" i="4" s="1"/>
  <c r="G73" i="4"/>
  <c r="G72" i="4" s="1"/>
  <c r="E89" i="4"/>
  <c r="F21" i="4"/>
  <c r="F20" i="4" s="1"/>
  <c r="E21" i="4"/>
  <c r="E20" i="4" s="1"/>
  <c r="E64" i="4"/>
  <c r="E73" i="4"/>
  <c r="F88" i="4"/>
  <c r="F87" i="4" s="1"/>
  <c r="E19" i="4"/>
  <c r="F19" i="4"/>
  <c r="E27" i="4"/>
  <c r="F73" i="4"/>
  <c r="F72" i="4" s="1"/>
  <c r="F64" i="4"/>
  <c r="F63" i="4" s="1"/>
  <c r="F104" i="4"/>
  <c r="E58" i="4"/>
  <c r="F27" i="4"/>
  <c r="F89" i="4"/>
  <c r="D21" i="4"/>
  <c r="D15" i="4" s="1"/>
  <c r="C28" i="4"/>
  <c r="I15" i="4" l="1"/>
  <c r="G15" i="4"/>
  <c r="E17" i="4"/>
  <c r="I17" i="4"/>
  <c r="F25" i="4"/>
  <c r="F17" i="4"/>
  <c r="G17" i="4"/>
  <c r="H17" i="4"/>
  <c r="E15" i="4"/>
  <c r="E14" i="4" s="1"/>
  <c r="C78" i="4"/>
  <c r="F18" i="4"/>
  <c r="F15" i="4"/>
  <c r="F14" i="4" s="1"/>
  <c r="H15" i="4"/>
  <c r="H14" i="4" s="1"/>
  <c r="C58" i="4"/>
  <c r="D20" i="4"/>
  <c r="C20" i="4" s="1"/>
  <c r="C21" i="4"/>
  <c r="C23" i="4"/>
  <c r="E18" i="4"/>
  <c r="C19" i="4"/>
  <c r="C22" i="4"/>
  <c r="E104" i="4"/>
  <c r="C104" i="4" s="1"/>
  <c r="C105" i="4"/>
  <c r="C27" i="4"/>
  <c r="C88" i="4"/>
  <c r="C73" i="4"/>
  <c r="E63" i="4"/>
  <c r="C63" i="4" s="1"/>
  <c r="C64" i="4"/>
  <c r="C89" i="4"/>
  <c r="E25" i="4"/>
  <c r="C26" i="4"/>
  <c r="E72" i="4"/>
  <c r="C72" i="4" s="1"/>
  <c r="E87" i="4"/>
  <c r="C87" i="4" s="1"/>
  <c r="I25" i="4"/>
  <c r="I14" i="4"/>
  <c r="I18" i="4"/>
  <c r="H25" i="4"/>
  <c r="H18" i="4"/>
  <c r="G25" i="4"/>
  <c r="G14" i="4"/>
  <c r="G18" i="4"/>
  <c r="C17" i="4" l="1"/>
  <c r="C15" i="4"/>
  <c r="C25" i="4"/>
  <c r="C18" i="4"/>
  <c r="D14" i="4"/>
  <c r="C14" i="4" s="1"/>
</calcChain>
</file>

<file path=xl/sharedStrings.xml><?xml version="1.0" encoding="utf-8"?>
<sst xmlns="http://schemas.openxmlformats.org/spreadsheetml/2006/main" count="189" uniqueCount="73">
  <si>
    <t>всего</t>
  </si>
  <si>
    <t>x</t>
  </si>
  <si>
    <t>местный бюджет</t>
  </si>
  <si>
    <t>N   строки</t>
  </si>
  <si>
    <t>Наименование мероприятия/Источники расходов на финансирование</t>
  </si>
  <si>
    <t xml:space="preserve">Объем расходов на выполнение мероприятия за счет  всех источников ресурсного обеспечения, тыс. рублей   </t>
  </si>
  <si>
    <t>Номер строки целевых показателей  на достижение которых направлены мероприятия</t>
  </si>
  <si>
    <t xml:space="preserve">местный бюджет           </t>
  </si>
  <si>
    <t xml:space="preserve">всего по направлению "Прочие нужды",  в т.ч. </t>
  </si>
  <si>
    <t>ВСЕГО ПО ПОДПРОГРАММЕ 1, в т.ч.</t>
  </si>
  <si>
    <t>ВСЕГО ПО ПОДПРОГРАММЕ 2, в т.ч.</t>
  </si>
  <si>
    <t>ВСЕГО ПО ПОДПРОГРАММЕ 4, в т.ч.</t>
  </si>
  <si>
    <t>ВСЕГО ПО МУНИЦИПАЛЬНОЙ ПРОГРАММЕ, в т.ч.</t>
  </si>
  <si>
    <t>Всего по Администрации городского округа Красноуфимск, в т.ч.</t>
  </si>
  <si>
    <t>Всего по Управлению образованием городского округа Красноуфимск, в т.ч.</t>
  </si>
  <si>
    <t>Всего по Управлению культуры городского округа Красноуфимск, в т.ч.</t>
  </si>
  <si>
    <t>ВСЕГО ПО ПОДПРОГРАММЕ 5, в т.ч.</t>
  </si>
  <si>
    <t>ВСЕГО ПО ПОДПРОГРАММЕ 3, в т.ч.</t>
  </si>
  <si>
    <t>Всего по администрации городского округа Красноуфимск, в т.ч.</t>
  </si>
  <si>
    <t>25, 26</t>
  </si>
  <si>
    <t xml:space="preserve">Всего по Администрации городского округа Красноуфимск, в т.ч. </t>
  </si>
  <si>
    <t>2023 год</t>
  </si>
  <si>
    <t>2024 год</t>
  </si>
  <si>
    <t>2025 год</t>
  </si>
  <si>
    <t>2026 год</t>
  </si>
  <si>
    <t>2027 год</t>
  </si>
  <si>
    <t>2028 год</t>
  </si>
  <si>
    <t>Приложение 2 к муниципальной программае</t>
  </si>
  <si>
    <t xml:space="preserve">"Социальная поддержка населения </t>
  </si>
  <si>
    <t xml:space="preserve">Подпрограмма 4. «ПРОФИЛАКТИКА ТУБЕРКУЛЕЗА НА ТЕРРИТОРИИ ГОРОДСКОГО ОКРУГА КРАСНОУФИМСК»  </t>
  </si>
  <si>
    <t>Подпрограмма 1. «ДОПОЛНИТЕЛЬНЫЕ МЕРЫ СОЦИАЛЬНОЙ ПОДДЕРЖКИ НАСЕЛЕНИЯ ГОРОДСКОГО ОКРУГА КРАСНОУФИМСК»</t>
  </si>
  <si>
    <t xml:space="preserve">Подпрограмма 2. «ВАКЦИНОПРОФИЛАКТИКА  В ГОРОДСКОМ ОКРУГЕ КРАСНОУФИМСК»  </t>
  </si>
  <si>
    <t xml:space="preserve">Подпрограмма 3.  «ПРЕДУПРЕЖДЕНИЕ РАСПРОСТРАНЕНИЯ ВИЧ-ИНФЕКЦИИ В ГОРОДСКОМ ОКРУГЕ КРАСНОУФИМСК»  </t>
  </si>
  <si>
    <r>
      <rPr>
        <b/>
        <sz val="11"/>
        <rFont val="Liberation Serif"/>
        <family val="1"/>
        <charset val="204"/>
      </rPr>
      <t>Мероприятие 1.1</t>
    </r>
    <r>
      <rPr>
        <sz val="11"/>
        <rFont val="Liberation Serif"/>
        <family val="1"/>
        <charset val="204"/>
      </rPr>
      <t xml:space="preserve"> Оказание материальной помощи определенным категориям граждан *</t>
    </r>
  </si>
  <si>
    <r>
      <rPr>
        <b/>
        <sz val="11"/>
        <rFont val="Liberation Serif"/>
        <family val="1"/>
        <charset val="204"/>
      </rPr>
      <t>Мероприятие 1.2</t>
    </r>
    <r>
      <rPr>
        <sz val="11"/>
        <rFont val="Liberation Serif"/>
        <family val="1"/>
        <charset val="204"/>
      </rPr>
      <t xml:space="preserve"> Информирование населения через СМИ о необходимости формирования доступной среды для маломобильных групп населения</t>
    </r>
  </si>
  <si>
    <r>
      <rPr>
        <b/>
        <sz val="11"/>
        <rFont val="Liberation Serif"/>
        <family val="1"/>
        <charset val="204"/>
      </rPr>
      <t>Мероприятие 1.3</t>
    </r>
    <r>
      <rPr>
        <sz val="11"/>
        <rFont val="Liberation Serif"/>
        <family val="1"/>
        <charset val="204"/>
      </rPr>
      <t xml:space="preserve"> Предоставление поддержки социально ориентированным  некоммерческим организациям, расположенным на территории ГО Красноуфимск  в форме субсидий</t>
    </r>
  </si>
  <si>
    <r>
      <rPr>
        <b/>
        <sz val="11"/>
        <rFont val="Liberation Serif"/>
        <family val="1"/>
        <charset val="204"/>
      </rPr>
      <t xml:space="preserve">Мероприятие 1.4 </t>
    </r>
    <r>
      <rPr>
        <sz val="11"/>
        <rFont val="Liberation Serif"/>
        <family val="1"/>
        <charset val="204"/>
      </rPr>
      <t>Предоставление помещений общественным организациям инвалидов и ветеранов и оказание информационной поддержки НКО, проведение круглых столов, совещаний, семинаров</t>
    </r>
  </si>
  <si>
    <r>
      <rPr>
        <b/>
        <sz val="11"/>
        <rFont val="Liberation Serif"/>
        <family val="1"/>
        <charset val="204"/>
      </rPr>
      <t>Мероприятие 1.5</t>
    </r>
    <r>
      <rPr>
        <sz val="11"/>
        <rFont val="Liberation Serif"/>
        <family val="1"/>
        <charset val="204"/>
      </rPr>
      <t xml:space="preserve"> Организация торжественных приемов граждан по случаю вручения наград и званий</t>
    </r>
  </si>
  <si>
    <r>
      <rPr>
        <b/>
        <sz val="11"/>
        <rFont val="Liberation Serif"/>
        <family val="1"/>
        <charset val="204"/>
      </rPr>
      <t>Мероприятие 1.6</t>
    </r>
    <r>
      <rPr>
        <sz val="11"/>
        <rFont val="Liberation Serif"/>
        <family val="1"/>
        <charset val="204"/>
      </rPr>
      <t xml:space="preserve"> Поздравление ветеранов  Великой Отечественной войны 1941-1945 гг. с праздничными датами (День рождения, День Защитника Отечества, Международный женский день, День Победы, Новый год)</t>
    </r>
  </si>
  <si>
    <r>
      <rPr>
        <b/>
        <sz val="11"/>
        <rFont val="Liberation Serif"/>
        <family val="1"/>
        <charset val="204"/>
      </rPr>
      <t>Мероприятие 1.7</t>
    </r>
    <r>
      <rPr>
        <sz val="11"/>
        <rFont val="Liberation Serif"/>
        <family val="1"/>
        <charset val="204"/>
      </rPr>
      <t xml:space="preserve"> Изготовление социальной рекламы и информационное обеспечение мероприятий программы</t>
    </r>
  </si>
  <si>
    <r>
      <rPr>
        <b/>
        <sz val="11"/>
        <rFont val="Liberation Serif"/>
        <family val="1"/>
        <charset val="204"/>
      </rPr>
      <t xml:space="preserve">Мероприятие 1.9 </t>
    </r>
    <r>
      <rPr>
        <sz val="11"/>
        <rFont val="Liberation Serif"/>
        <family val="1"/>
        <charset val="204"/>
      </rPr>
      <t>Обеспечение физической и информационной доступности общественно - значимых учреждений (установка подъемников, пандусов, поручней, занижение бордюрных камней, установка кнопок вызова и т.п.)</t>
    </r>
  </si>
  <si>
    <r>
      <rPr>
        <b/>
        <sz val="11"/>
        <rFont val="Liberation Serif"/>
        <family val="1"/>
        <charset val="204"/>
      </rPr>
      <t>Мероприятие 1.10</t>
    </r>
    <r>
      <rPr>
        <sz val="11"/>
        <rFont val="Liberation Serif"/>
        <family val="1"/>
        <charset val="204"/>
      </rPr>
      <t xml:space="preserve"> Организация и проведение спортивных, физкультурно-  оздоровительных мероприятий для пенсионеров, ветеранов,  инвалидов, многодетных семей  **</t>
    </r>
  </si>
  <si>
    <r>
      <rPr>
        <b/>
        <sz val="11"/>
        <rFont val="Liberation Serif"/>
        <family val="1"/>
        <charset val="204"/>
      </rPr>
      <t>Мероприятие 1.11</t>
    </r>
    <r>
      <rPr>
        <sz val="11"/>
        <rFont val="Liberation Serif"/>
        <family val="1"/>
        <charset val="204"/>
      </rPr>
      <t xml:space="preserve"> Организация и проведение общегородских конкурсов,  развлекательных программ, фестивалей   и значимых торжественных, культурно-массовых мероприятий для ветеранов (День Победы, День пожилых людей, Месячник защитника Отечества, День памяти и скорби и др.), для  граждан, имеющих группу инвалидности (Декада инвалидов, Дни милосердия и др.)   и для многодетных семей.</t>
    </r>
  </si>
  <si>
    <r>
      <rPr>
        <b/>
        <sz val="11"/>
        <rFont val="Liberation Serif"/>
        <family val="1"/>
        <charset val="204"/>
      </rPr>
      <t xml:space="preserve">Мероприятие 1.12 </t>
    </r>
    <r>
      <rPr>
        <sz val="11"/>
        <rFont val="Liberation Serif"/>
        <family val="1"/>
        <charset val="204"/>
      </rPr>
      <t>Организация и проведение Новогодней елки для детей-инвалидов (приобретение подарков)</t>
    </r>
  </si>
  <si>
    <r>
      <rPr>
        <b/>
        <sz val="11"/>
        <rFont val="Liberation Serif"/>
        <family val="1"/>
        <charset val="204"/>
      </rPr>
      <t>Мероприятие 2.1</t>
    </r>
    <r>
      <rPr>
        <sz val="11"/>
        <rFont val="Liberation Serif"/>
        <family val="1"/>
        <charset val="204"/>
      </rPr>
      <t xml:space="preserve"> Обеспечение иммунизации работников пищеблоков образовательных  учреждений, воспитателей и помощников воспитателей ДОУ против дизентерии Зонне</t>
    </r>
  </si>
  <si>
    <r>
      <rPr>
        <b/>
        <sz val="11"/>
        <rFont val="Liberation Serif"/>
        <family val="1"/>
        <charset val="204"/>
      </rPr>
      <t>Мероприятие 2.2</t>
    </r>
    <r>
      <rPr>
        <sz val="11"/>
        <rFont val="Liberation Serif"/>
        <family val="1"/>
        <charset val="204"/>
      </rPr>
      <t xml:space="preserve"> Вакцинация и ревакцинация обучающихся муниципальных общеобразовательных учреждений против клещевого энцефалита</t>
    </r>
  </si>
  <si>
    <r>
      <rPr>
        <b/>
        <sz val="11"/>
        <rFont val="Liberation Serif"/>
        <family val="1"/>
        <charset val="204"/>
      </rPr>
      <t>Мероприятие 3.1</t>
    </r>
    <r>
      <rPr>
        <sz val="11"/>
        <rFont val="Liberation Serif"/>
        <family val="1"/>
        <charset val="204"/>
      </rPr>
      <t xml:space="preserve"> Разработка и распространение информационных материалов по вопросам профилактики наркомании и ВИЧ-инфекции среди учащихся ОУ. </t>
    </r>
  </si>
  <si>
    <r>
      <rPr>
        <b/>
        <sz val="11"/>
        <rFont val="Liberation Serif"/>
        <family val="1"/>
        <charset val="204"/>
      </rPr>
      <t>Мероприятие 3.2</t>
    </r>
    <r>
      <rPr>
        <sz val="11"/>
        <rFont val="Liberation Serif"/>
        <family val="1"/>
        <charset val="204"/>
      </rPr>
      <t xml:space="preserve"> Разработка и размещение социальной рекламы, изготовление информационных буклетов для проведения профилактических мероприятий ***</t>
    </r>
  </si>
  <si>
    <r>
      <rPr>
        <b/>
        <sz val="11"/>
        <rFont val="Liberation Serif"/>
        <family val="1"/>
        <charset val="204"/>
      </rPr>
      <t>Мероприятие 3.3</t>
    </r>
    <r>
      <rPr>
        <sz val="11"/>
        <rFont val="Liberation Serif"/>
        <family val="1"/>
        <charset val="204"/>
      </rPr>
      <t xml:space="preserve"> Проведение городских молодежных акций и шествий ***</t>
    </r>
  </si>
  <si>
    <r>
      <rPr>
        <b/>
        <sz val="11"/>
        <rFont val="Liberation Serif"/>
        <family val="1"/>
        <charset val="204"/>
      </rPr>
      <t>Мероприятие 3.4</t>
    </r>
    <r>
      <rPr>
        <sz val="11"/>
        <rFont val="Liberation Serif"/>
        <family val="1"/>
        <charset val="204"/>
      </rPr>
      <t xml:space="preserve"> Проведение семинаров по внедрению программы первичной профилактики ВИЧ – инфекции на предприятиях города направленных на профилактику  среди работающего населения ***</t>
    </r>
  </si>
  <si>
    <r>
      <rPr>
        <b/>
        <sz val="11"/>
        <rFont val="Liberation Serif"/>
        <family val="1"/>
        <charset val="204"/>
      </rPr>
      <t>Мероприятие  4.1</t>
    </r>
    <r>
      <rPr>
        <sz val="11"/>
        <rFont val="Liberation Serif"/>
        <family val="1"/>
        <charset val="204"/>
      </rPr>
      <t xml:space="preserve"> Проведение социально-профилактических акций среди лиц с повышенным риском возникновения заболевания. Организация в микрорайонах города профилактических акций, обследования на туберкулез</t>
    </r>
  </si>
  <si>
    <r>
      <rPr>
        <b/>
        <sz val="11"/>
        <rFont val="Liberation Serif"/>
        <family val="1"/>
        <charset val="204"/>
      </rPr>
      <t xml:space="preserve">Мероприятие 4.2 </t>
    </r>
    <r>
      <rPr>
        <sz val="11"/>
        <rFont val="Liberation Serif"/>
        <family val="1"/>
        <charset val="204"/>
      </rPr>
      <t xml:space="preserve">Организация работы с тубинфицированными или контактными детьми, нуждающимися в оздоровлении и усиленном питании </t>
    </r>
  </si>
  <si>
    <r>
      <rPr>
        <b/>
        <sz val="11"/>
        <rFont val="Liberation Serif"/>
        <family val="1"/>
        <charset val="204"/>
      </rPr>
      <t>Мероприятие 4.3</t>
    </r>
    <r>
      <rPr>
        <sz val="11"/>
        <rFont val="Liberation Serif"/>
        <family val="1"/>
        <charset val="204"/>
      </rPr>
      <t xml:space="preserve"> Обеспечение жильем больных открытыми формами   туберкулеза</t>
    </r>
  </si>
  <si>
    <r>
      <rPr>
        <b/>
        <sz val="11"/>
        <rFont val="Liberation Serif"/>
        <family val="1"/>
        <charset val="204"/>
      </rPr>
      <t>Мероприятие 4.5</t>
    </r>
    <r>
      <rPr>
        <sz val="11"/>
        <rFont val="Liberation Serif"/>
        <family val="1"/>
        <charset val="204"/>
      </rPr>
      <t xml:space="preserve"> Профилактика туберкулеза среди  населения, в том числе среди молодежи (выпуск социальной рекламы, сан бюллетеней, листовок, статей в СМИ, организация профилактических акций, шествий  и пр.) ***</t>
    </r>
  </si>
  <si>
    <r>
      <rPr>
        <b/>
        <sz val="11"/>
        <rFont val="Liberation Serif"/>
        <family val="1"/>
        <charset val="204"/>
      </rPr>
      <t>Мероприятие 4.4</t>
    </r>
    <r>
      <rPr>
        <sz val="11"/>
        <rFont val="Liberation Serif"/>
        <family val="1"/>
        <charset val="204"/>
      </rPr>
      <t xml:space="preserve"> Оздоровительная работа с детьми  с  туберкулезной интоксикацией  в ДОУ (витаминизация)</t>
    </r>
  </si>
  <si>
    <r>
      <rPr>
        <b/>
        <sz val="11"/>
        <rFont val="Liberation Serif"/>
        <family val="1"/>
        <charset val="204"/>
      </rPr>
      <t>Мероприятие 5.1</t>
    </r>
    <r>
      <rPr>
        <sz val="11"/>
        <rFont val="Liberation Serif"/>
        <family val="1"/>
        <charset val="204"/>
      </rPr>
      <t xml:space="preserve"> Осуществление выплаты подъемного пособия молодым специалистам здравоохранения - выпускникам высших учебных заведений в течение 1 года работы (при наличии финансирования)</t>
    </r>
  </si>
  <si>
    <r>
      <rPr>
        <b/>
        <sz val="11"/>
        <rFont val="Liberation Serif"/>
        <family val="1"/>
        <charset val="204"/>
      </rPr>
      <t>Мероприятие 5.2</t>
    </r>
    <r>
      <rPr>
        <sz val="11"/>
        <rFont val="Liberation Serif"/>
        <family val="1"/>
        <charset val="204"/>
      </rPr>
      <t xml:space="preserve"> Обеспечение служебными жилыми помещениями специалистов с высшим образованием (по наиболее востребованным специальностям) прибывших для работы в учреждения здравоохранения, образования, иные учреждения бюджетной сферы</t>
    </r>
  </si>
  <si>
    <r>
      <rPr>
        <b/>
        <sz val="11"/>
        <rFont val="Liberation Serif"/>
        <family val="1"/>
        <charset val="204"/>
      </rPr>
      <t xml:space="preserve">Мероприятие 5.3 </t>
    </r>
    <r>
      <rPr>
        <sz val="11"/>
        <rFont val="Liberation Serif"/>
        <family val="1"/>
        <charset val="204"/>
      </rPr>
      <t>Предоставление социальных льгот при предоставлении мест в ДОУ привлеченным медицинским специалистам  (в соответствии с Положением по комплектованию МДОУ ГО Красноуфимск)</t>
    </r>
  </si>
  <si>
    <r>
      <rPr>
        <b/>
        <sz val="11"/>
        <rFont val="Liberation Serif"/>
        <family val="1"/>
        <charset val="204"/>
      </rPr>
      <t xml:space="preserve">Мероприятие 5.4 </t>
    </r>
    <r>
      <rPr>
        <sz val="11"/>
        <rFont val="Liberation Serif"/>
        <family val="1"/>
        <charset val="204"/>
      </rPr>
      <t xml:space="preserve">Послевузовская и дополнительная профессиональная подготовка специалистов здравоохранения: профессиональная переподготовка, сертификационные курсы, повышение квалификации за счет  учреждений здравоохранения </t>
    </r>
  </si>
  <si>
    <r>
      <rPr>
        <b/>
        <sz val="11"/>
        <rFont val="Liberation Serif"/>
        <family val="1"/>
        <charset val="204"/>
      </rPr>
      <t>Мероприятие 5.5</t>
    </r>
    <r>
      <rPr>
        <sz val="11"/>
        <rFont val="Liberation Serif"/>
        <family val="1"/>
        <charset val="204"/>
      </rPr>
      <t xml:space="preserve"> Планирование подготовки, переподготовки и повышения квалификации специалистов</t>
    </r>
  </si>
  <si>
    <r>
      <rPr>
        <b/>
        <sz val="11"/>
        <rFont val="Liberation Serif"/>
        <family val="1"/>
        <charset val="204"/>
      </rPr>
      <t>Мероприятие 5.6.</t>
    </r>
    <r>
      <rPr>
        <sz val="11"/>
        <rFont val="Liberation Serif"/>
        <family val="1"/>
        <charset val="204"/>
      </rPr>
      <t xml:space="preserve"> Формирование, в том числе путем приобретения жилых помещений, муниципального служебного фонда для специалистов с высшим образованием по наиболее востребованным специальностям</t>
    </r>
  </si>
  <si>
    <r>
      <rPr>
        <b/>
        <sz val="11"/>
        <rFont val="Liberation Serif"/>
        <family val="1"/>
        <charset val="204"/>
      </rPr>
      <t>Мероприятие 1.13</t>
    </r>
    <r>
      <rPr>
        <sz val="11"/>
        <rFont val="Liberation Serif"/>
        <family val="1"/>
        <charset val="204"/>
      </rPr>
      <t xml:space="preserve"> Награждение выпускников, закончивших обучение в средней общеобразовательной школе с медалью</t>
    </r>
  </si>
  <si>
    <r>
      <rPr>
        <b/>
        <sz val="11"/>
        <rFont val="Liberation Serif"/>
        <family val="1"/>
        <charset val="204"/>
      </rPr>
      <t>Мероприятие 1.14</t>
    </r>
    <r>
      <rPr>
        <sz val="11"/>
        <rFont val="Liberation Serif"/>
        <family val="1"/>
        <charset val="204"/>
      </rPr>
      <t xml:space="preserve"> Организация и проведение новогоднего мероприятия для детей военнослужащих и мобилизованных граждан городского округа Красноуфимск</t>
    </r>
  </si>
  <si>
    <t xml:space="preserve"> </t>
  </si>
  <si>
    <r>
      <rPr>
        <b/>
        <sz val="11"/>
        <rFont val="Liberation Serif"/>
        <family val="1"/>
        <charset val="204"/>
      </rPr>
      <t>Мероприятие 1.8</t>
    </r>
    <r>
      <rPr>
        <sz val="11"/>
        <rFont val="Liberation Serif"/>
        <family val="1"/>
        <charset val="204"/>
      </rPr>
      <t xml:space="preserve">  Проведение мероприятий по приспособлению жилых помещений и общего имущества в многоквартирных домах с учетом потребностей инвалидов</t>
    </r>
  </si>
  <si>
    <r>
      <rPr>
        <b/>
        <sz val="11"/>
        <rFont val="Liberation Serif"/>
        <family val="1"/>
        <charset val="204"/>
      </rPr>
      <t>Мероприятие 1.15</t>
    </r>
    <r>
      <rPr>
        <sz val="11"/>
        <rFont val="Liberation Serif"/>
        <family val="1"/>
        <charset val="204"/>
      </rPr>
      <t xml:space="preserve"> Мероприятия направленные на ресоциализацию, социальную реабилитацию осужденных лиц, освобожденных из учреждений, исполняющих наказания в виде принудительных работ или лишения свободы, осужденных к наказанию, несвязанному с изоляцией от общества</t>
    </r>
  </si>
  <si>
    <t xml:space="preserve">Подпрограмма 5. «КАДРОВОЕ ОБЕСПЕЧЕНИЕ УЧРЕЖДЕНИЙ ЗДРАВООХРАНЕНИЯ, ОБРАЗОВАНИЯ И ИНЫХ УЧРЕЖДЕНИЙ БЮДЖЕТНОЙ СФЕРЫ, РАСПОЛОЖЕННЫХ НА ТЕРРИТОРИИ  ГОРОДСКОГО ОКРУГА КРАСНОУФИМСК» </t>
  </si>
  <si>
    <t>Администрации городского округа</t>
  </si>
  <si>
    <t xml:space="preserve">Приложение 2   к Постановлению </t>
  </si>
  <si>
    <t xml:space="preserve"> Красноуфимск от 28.12.2024 № 1389</t>
  </si>
  <si>
    <t>№742  от17.08.2015г. (в ред. №1389 от 28.12.2024)</t>
  </si>
  <si>
    <t xml:space="preserve">городского округа  Красноуфимск до 2028 года" </t>
  </si>
  <si>
    <t>ПЛАН МЕРОПРИЯТИЙ ПО ВЫПОЛНЕНИЮ МУНИЦИПАЛЬНОЙ ПРОГРАММЫ "СОЦИАЛЬНАЯ ПОДДЕРЖКА НАСЕЛЕНИЯ ГОРОДСКОГО ОКРУГА  КРАСНОУФИМСК до 2028 года"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</si>
</sst>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0"/>
  </numFmts>
  <fonts count="2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b/>
      <i/>
      <sz val="10"/>
      <color theme="1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color theme="1"/>
      <name val="Liberation Serif"/>
      <family val="1"/>
      <charset val="204"/>
    </font>
    <font>
      <b/>
      <i/>
      <sz val="11"/>
      <color theme="1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b/>
      <sz val="11"/>
      <name val="Liberation Serif"/>
      <family val="1"/>
      <charset val="204"/>
    </font>
    <font>
      <sz val="11"/>
      <name val="Liberation Serif"/>
      <family val="1"/>
      <charset val="204"/>
    </font>
    <font>
      <i/>
      <sz val="11"/>
      <name val="Liberation Serif"/>
      <family val="1"/>
      <charset val="204"/>
    </font>
    <font>
      <b/>
      <i/>
      <sz val="11"/>
      <name val="Liberation Serif"/>
      <family val="1"/>
      <charset val="204"/>
    </font>
    <font>
      <sz val="11"/>
      <name val="Calibri"/>
      <family val="2"/>
      <charset val="204"/>
      <scheme val="minor"/>
    </font>
    <font>
      <sz val="12"/>
      <name val="Liberation Serif"/>
      <family val="1"/>
      <charset val="204"/>
    </font>
    <font>
      <b/>
      <sz val="10"/>
      <name val="Liberation Serif"/>
      <family val="1"/>
      <charset val="204"/>
    </font>
    <font>
      <b/>
      <i/>
      <sz val="10"/>
      <name val="Liberation Serif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65">
    <xf numFmtId="0" fontId="0" fillId="0" borderId="0" xfId="0"/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justify" vertical="top"/>
    </xf>
    <xf numFmtId="0" fontId="2" fillId="2" borderId="0" xfId="0" applyFont="1" applyFill="1"/>
    <xf numFmtId="0" fontId="5" fillId="2" borderId="0" xfId="0" applyFont="1" applyFill="1" applyAlignment="1">
      <alignment horizontal="center"/>
    </xf>
    <xf numFmtId="0" fontId="9" fillId="0" borderId="0" xfId="0" applyFont="1"/>
    <xf numFmtId="0" fontId="11" fillId="2" borderId="0" xfId="0" applyFont="1" applyFill="1" applyAlignment="1">
      <alignment horizontal="center"/>
    </xf>
    <xf numFmtId="0" fontId="11" fillId="2" borderId="0" xfId="0" applyFont="1" applyFill="1" applyAlignment="1">
      <alignment horizontal="justify" vertical="top"/>
    </xf>
    <xf numFmtId="0" fontId="11" fillId="2" borderId="0" xfId="0" applyFont="1" applyFill="1"/>
    <xf numFmtId="0" fontId="12" fillId="2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justify" vertical="top" wrapText="1"/>
    </xf>
    <xf numFmtId="0" fontId="12" fillId="2" borderId="5" xfId="0" applyFont="1" applyFill="1" applyBorder="1" applyAlignment="1">
      <alignment horizontal="center" vertical="top" wrapText="1"/>
    </xf>
    <xf numFmtId="1" fontId="12" fillId="2" borderId="1" xfId="0" applyNumberFormat="1" applyFont="1" applyFill="1" applyBorder="1" applyAlignment="1">
      <alignment horizontal="center" vertical="top" wrapText="1"/>
    </xf>
    <xf numFmtId="2" fontId="12" fillId="2" borderId="1" xfId="0" applyNumberFormat="1" applyFont="1" applyFill="1" applyBorder="1" applyAlignment="1">
      <alignment horizontal="center" vertical="top" wrapText="1"/>
    </xf>
    <xf numFmtId="1" fontId="14" fillId="2" borderId="1" xfId="0" applyNumberFormat="1" applyFont="1" applyFill="1" applyBorder="1" applyAlignment="1">
      <alignment horizontal="center" vertical="top" wrapText="1"/>
    </xf>
    <xf numFmtId="165" fontId="12" fillId="2" borderId="1" xfId="0" applyNumberFormat="1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justify" vertical="top" wrapText="1"/>
    </xf>
    <xf numFmtId="165" fontId="15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justify" vertical="top" wrapText="1"/>
    </xf>
    <xf numFmtId="165" fontId="14" fillId="2" borderId="1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top" wrapText="1"/>
    </xf>
    <xf numFmtId="2" fontId="15" fillId="0" borderId="1" xfId="0" applyNumberFormat="1" applyFont="1" applyBorder="1" applyAlignment="1">
      <alignment horizontal="justify" vertical="top" wrapText="1"/>
    </xf>
    <xf numFmtId="165" fontId="15" fillId="0" borderId="1" xfId="0" applyNumberFormat="1" applyFont="1" applyBorder="1" applyAlignment="1">
      <alignment horizontal="center" vertical="center" wrapText="1"/>
    </xf>
    <xf numFmtId="2" fontId="16" fillId="2" borderId="1" xfId="0" applyNumberFormat="1" applyFont="1" applyFill="1" applyBorder="1" applyAlignment="1">
      <alignment horizontal="justify" vertical="top" wrapText="1"/>
    </xf>
    <xf numFmtId="2" fontId="9" fillId="2" borderId="1" xfId="0" applyNumberFormat="1" applyFont="1" applyFill="1" applyBorder="1" applyAlignment="1">
      <alignment horizontal="justify" vertical="top" wrapText="1"/>
    </xf>
    <xf numFmtId="2" fontId="17" fillId="2" borderId="1" xfId="0" applyNumberFormat="1" applyFont="1" applyFill="1" applyBorder="1" applyAlignment="1">
      <alignment horizontal="justify" vertical="top" wrapText="1"/>
    </xf>
    <xf numFmtId="165" fontId="18" fillId="2" borderId="1" xfId="0" applyNumberFormat="1" applyFont="1" applyFill="1" applyBorder="1" applyAlignment="1">
      <alignment horizontal="center" vertical="center" wrapText="1"/>
    </xf>
    <xf numFmtId="165" fontId="19" fillId="2" borderId="1" xfId="0" applyNumberFormat="1" applyFont="1" applyFill="1" applyBorder="1" applyAlignment="1">
      <alignment horizontal="center" vertical="center" wrapText="1"/>
    </xf>
    <xf numFmtId="2" fontId="19" fillId="2" borderId="1" xfId="0" applyNumberFormat="1" applyFont="1" applyFill="1" applyBorder="1" applyAlignment="1">
      <alignment horizontal="justify" vertical="top" wrapText="1"/>
    </xf>
    <xf numFmtId="1" fontId="19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 wrapText="1"/>
    </xf>
    <xf numFmtId="165" fontId="19" fillId="2" borderId="1" xfId="0" applyNumberFormat="1" applyFont="1" applyFill="1" applyBorder="1" applyAlignment="1">
      <alignment horizontal="center" vertical="center"/>
    </xf>
    <xf numFmtId="1" fontId="19" fillId="2" borderId="1" xfId="0" applyNumberFormat="1" applyFont="1" applyFill="1" applyBorder="1" applyAlignment="1">
      <alignment horizontal="center" vertical="top" wrapText="1"/>
    </xf>
    <xf numFmtId="2" fontId="19" fillId="2" borderId="2" xfId="0" applyNumberFormat="1" applyFont="1" applyFill="1" applyBorder="1" applyAlignment="1">
      <alignment horizontal="justify" vertical="top" wrapText="1"/>
    </xf>
    <xf numFmtId="165" fontId="19" fillId="2" borderId="4" xfId="0" applyNumberFormat="1" applyFont="1" applyFill="1" applyBorder="1" applyAlignment="1">
      <alignment horizontal="center" vertical="center" wrapText="1"/>
    </xf>
    <xf numFmtId="1" fontId="19" fillId="2" borderId="4" xfId="0" applyNumberFormat="1" applyFont="1" applyFill="1" applyBorder="1" applyAlignment="1">
      <alignment horizontal="center" vertical="top" wrapText="1"/>
    </xf>
    <xf numFmtId="1" fontId="19" fillId="2" borderId="1" xfId="0" applyNumberFormat="1" applyFont="1" applyFill="1" applyBorder="1" applyAlignment="1">
      <alignment vertical="top" wrapText="1"/>
    </xf>
    <xf numFmtId="1" fontId="19" fillId="2" borderId="4" xfId="0" applyNumberFormat="1" applyFont="1" applyFill="1" applyBorder="1" applyAlignment="1">
      <alignment vertical="top" wrapText="1"/>
    </xf>
    <xf numFmtId="2" fontId="21" fillId="2" borderId="1" xfId="0" applyNumberFormat="1" applyFont="1" applyFill="1" applyBorder="1" applyAlignment="1">
      <alignment horizontal="justify" vertical="top" wrapText="1"/>
    </xf>
    <xf numFmtId="165" fontId="21" fillId="2" borderId="1" xfId="0" applyNumberFormat="1" applyFont="1" applyFill="1" applyBorder="1" applyAlignment="1">
      <alignment horizontal="center" vertical="center" wrapText="1"/>
    </xf>
    <xf numFmtId="2" fontId="19" fillId="2" borderId="1" xfId="0" applyNumberFormat="1" applyFont="1" applyFill="1" applyBorder="1" applyAlignment="1">
      <alignment horizontal="center" vertical="top" wrapText="1"/>
    </xf>
    <xf numFmtId="2" fontId="18" fillId="2" borderId="1" xfId="0" applyNumberFormat="1" applyFont="1" applyFill="1" applyBorder="1" applyAlignment="1">
      <alignment horizontal="justify" vertical="top" wrapText="1"/>
    </xf>
    <xf numFmtId="164" fontId="19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/>
    </xf>
    <xf numFmtId="2" fontId="19" fillId="2" borderId="1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/>
    <xf numFmtId="0" fontId="12" fillId="2" borderId="0" xfId="0" applyFont="1" applyFill="1" applyAlignment="1">
      <alignment horizontal="center"/>
    </xf>
    <xf numFmtId="2" fontId="19" fillId="2" borderId="0" xfId="0" applyNumberFormat="1" applyFont="1" applyFill="1" applyAlignment="1">
      <alignment horizontal="justify" vertical="top" wrapText="1"/>
    </xf>
    <xf numFmtId="164" fontId="19" fillId="2" borderId="0" xfId="0" applyNumberFormat="1" applyFont="1" applyFill="1" applyAlignment="1">
      <alignment horizontal="center" vertical="center" wrapText="1"/>
    </xf>
    <xf numFmtId="2" fontId="19" fillId="2" borderId="0" xfId="0" applyNumberFormat="1" applyFont="1" applyFill="1"/>
    <xf numFmtId="165" fontId="19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16" fillId="2" borderId="1" xfId="0" applyNumberFormat="1" applyFont="1" applyFill="1" applyBorder="1" applyAlignment="1">
      <alignment vertical="top" wrapText="1"/>
    </xf>
    <xf numFmtId="0" fontId="11" fillId="0" borderId="0" xfId="0" applyFont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2" fontId="16" fillId="0" borderId="1" xfId="0" applyNumberFormat="1" applyFont="1" applyBorder="1" applyAlignment="1">
      <alignment vertical="top" wrapText="1"/>
    </xf>
    <xf numFmtId="165" fontId="12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165" fontId="4" fillId="0" borderId="4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64" fontId="19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2" fillId="0" borderId="0" xfId="0" applyFont="1"/>
    <xf numFmtId="0" fontId="23" fillId="2" borderId="0" xfId="0" applyFont="1" applyFill="1" applyAlignment="1">
      <alignment horizontal="center"/>
    </xf>
    <xf numFmtId="0" fontId="14" fillId="2" borderId="1" xfId="0" applyFont="1" applyFill="1" applyBorder="1" applyAlignment="1">
      <alignment horizontal="center" vertical="top" wrapText="1"/>
    </xf>
    <xf numFmtId="0" fontId="14" fillId="2" borderId="5" xfId="0" applyFont="1" applyFill="1" applyBorder="1" applyAlignment="1">
      <alignment horizontal="center" vertical="top" wrapText="1"/>
    </xf>
    <xf numFmtId="2" fontId="21" fillId="2" borderId="1" xfId="0" applyNumberFormat="1" applyFont="1" applyFill="1" applyBorder="1" applyAlignment="1">
      <alignment vertical="top" wrapText="1"/>
    </xf>
    <xf numFmtId="165" fontId="24" fillId="0" borderId="1" xfId="0" applyNumberFormat="1" applyFont="1" applyBorder="1" applyAlignment="1">
      <alignment horizontal="center" vertical="center" wrapText="1"/>
    </xf>
    <xf numFmtId="165" fontId="24" fillId="2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/>
    <xf numFmtId="0" fontId="4" fillId="2" borderId="0" xfId="0" applyFont="1" applyFill="1" applyAlignment="1">
      <alignment horizontal="center"/>
    </xf>
    <xf numFmtId="2" fontId="19" fillId="0" borderId="1" xfId="0" applyNumberFormat="1" applyFont="1" applyBorder="1" applyAlignment="1">
      <alignment horizontal="justify" vertical="top" wrapText="1"/>
    </xf>
    <xf numFmtId="165" fontId="13" fillId="2" borderId="1" xfId="0" applyNumberFormat="1" applyFont="1" applyFill="1" applyBorder="1" applyAlignment="1">
      <alignment horizontal="center" vertical="center" wrapText="1"/>
    </xf>
    <xf numFmtId="165" fontId="26" fillId="0" borderId="1" xfId="0" applyNumberFormat="1" applyFont="1" applyBorder="1" applyAlignment="1">
      <alignment horizontal="center" vertical="center" wrapText="1"/>
    </xf>
    <xf numFmtId="165" fontId="25" fillId="2" borderId="1" xfId="0" applyNumberFormat="1" applyFont="1" applyFill="1" applyBorder="1" applyAlignment="1">
      <alignment horizontal="center" vertical="center" wrapText="1"/>
    </xf>
    <xf numFmtId="166" fontId="12" fillId="2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166" fontId="14" fillId="2" borderId="1" xfId="0" applyNumberFormat="1" applyFont="1" applyFill="1" applyBorder="1" applyAlignment="1">
      <alignment horizontal="center" vertical="center" wrapText="1"/>
    </xf>
    <xf numFmtId="165" fontId="27" fillId="0" borderId="1" xfId="0" applyNumberFormat="1" applyFont="1" applyBorder="1" applyAlignment="1">
      <alignment horizontal="center" vertical="center" wrapText="1"/>
    </xf>
    <xf numFmtId="165" fontId="28" fillId="0" borderId="1" xfId="0" applyNumberFormat="1" applyFont="1" applyBorder="1" applyAlignment="1">
      <alignment horizontal="center" vertical="center" wrapText="1"/>
    </xf>
    <xf numFmtId="1" fontId="1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13" fillId="2" borderId="1" xfId="0" applyNumberFormat="1" applyFont="1" applyFill="1" applyBorder="1" applyAlignment="1">
      <alignment horizontal="justify" vertical="top" wrapText="1"/>
    </xf>
    <xf numFmtId="165" fontId="13" fillId="0" borderId="1" xfId="0" applyNumberFormat="1" applyFont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center" vertical="top" wrapText="1"/>
    </xf>
    <xf numFmtId="165" fontId="0" fillId="0" borderId="0" xfId="0" applyNumberFormat="1"/>
    <xf numFmtId="0" fontId="19" fillId="0" borderId="0" xfId="0" applyFont="1"/>
    <xf numFmtId="0" fontId="23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2" fontId="21" fillId="0" borderId="1" xfId="0" applyNumberFormat="1" applyFont="1" applyBorder="1" applyAlignment="1">
      <alignment vertical="top" wrapText="1"/>
    </xf>
    <xf numFmtId="165" fontId="25" fillId="0" borderId="1" xfId="0" applyNumberFormat="1" applyFont="1" applyBorder="1" applyAlignment="1">
      <alignment horizontal="center" vertical="center" wrapText="1"/>
    </xf>
    <xf numFmtId="166" fontId="14" fillId="0" borderId="1" xfId="0" applyNumberFormat="1" applyFont="1" applyBorder="1" applyAlignment="1">
      <alignment horizontal="center" vertical="center" wrapText="1"/>
    </xf>
    <xf numFmtId="165" fontId="18" fillId="0" borderId="1" xfId="0" applyNumberFormat="1" applyFont="1" applyBorder="1" applyAlignment="1">
      <alignment horizontal="center" vertical="center" wrapText="1"/>
    </xf>
    <xf numFmtId="165" fontId="20" fillId="0" borderId="1" xfId="0" applyNumberFormat="1" applyFont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66" fontId="12" fillId="0" borderId="1" xfId="0" applyNumberFormat="1" applyFont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center" vertical="top" wrapText="1"/>
    </xf>
    <xf numFmtId="1" fontId="14" fillId="0" borderId="1" xfId="0" applyNumberFormat="1" applyFont="1" applyBorder="1" applyAlignment="1">
      <alignment horizontal="center" vertical="top" wrapText="1"/>
    </xf>
    <xf numFmtId="1" fontId="19" fillId="0" borderId="1" xfId="0" applyNumberFormat="1" applyFont="1" applyBorder="1" applyAlignment="1">
      <alignment horizontal="center" vertical="center" wrapText="1"/>
    </xf>
    <xf numFmtId="1" fontId="20" fillId="2" borderId="1" xfId="0" applyNumberFormat="1" applyFont="1" applyFill="1" applyBorder="1" applyAlignment="1">
      <alignment horizontal="center" vertical="center" wrapText="1"/>
    </xf>
    <xf numFmtId="165" fontId="19" fillId="0" borderId="1" xfId="0" applyNumberFormat="1" applyFont="1" applyBorder="1" applyAlignment="1">
      <alignment horizontal="center" vertical="center"/>
    </xf>
    <xf numFmtId="165" fontId="19" fillId="0" borderId="4" xfId="0" applyNumberFormat="1" applyFont="1" applyBorder="1" applyAlignment="1">
      <alignment horizontal="center" vertical="center" wrapText="1"/>
    </xf>
    <xf numFmtId="2" fontId="19" fillId="0" borderId="1" xfId="0" applyNumberFormat="1" applyFont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vertical="top" wrapText="1"/>
    </xf>
    <xf numFmtId="0" fontId="19" fillId="2" borderId="1" xfId="0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left"/>
    </xf>
    <xf numFmtId="0" fontId="2" fillId="2" borderId="0" xfId="0" applyFont="1" applyFill="1" applyAlignment="1">
      <alignment horizontal="justify" vertical="top"/>
    </xf>
    <xf numFmtId="0" fontId="10" fillId="2" borderId="0" xfId="0" applyFont="1" applyFill="1" applyAlignment="1">
      <alignment horizontal="center" wrapText="1"/>
    </xf>
    <xf numFmtId="0" fontId="12" fillId="2" borderId="5" xfId="0" applyFont="1" applyFill="1" applyBorder="1" applyAlignment="1">
      <alignment horizontal="center" vertical="top" wrapText="1"/>
    </xf>
    <xf numFmtId="0" fontId="12" fillId="2" borderId="7" xfId="0" applyFont="1" applyFill="1" applyBorder="1" applyAlignment="1">
      <alignment horizontal="center" vertical="top" wrapText="1"/>
    </xf>
    <xf numFmtId="0" fontId="12" fillId="2" borderId="5" xfId="0" applyFont="1" applyFill="1" applyBorder="1" applyAlignment="1">
      <alignment horizontal="justify" vertical="top" wrapText="1"/>
    </xf>
    <xf numFmtId="0" fontId="12" fillId="2" borderId="7" xfId="0" applyFont="1" applyFill="1" applyBorder="1" applyAlignment="1">
      <alignment horizontal="justify" vertical="top" wrapText="1"/>
    </xf>
    <xf numFmtId="0" fontId="12" fillId="2" borderId="2" xfId="0" applyFont="1" applyFill="1" applyBorder="1" applyAlignment="1">
      <alignment horizontal="center" vertical="top" wrapText="1"/>
    </xf>
    <xf numFmtId="0" fontId="12" fillId="2" borderId="3" xfId="0" applyFont="1" applyFill="1" applyBorder="1" applyAlignment="1">
      <alignment horizontal="center" vertical="top" wrapText="1"/>
    </xf>
    <xf numFmtId="0" fontId="12" fillId="2" borderId="4" xfId="0" applyFont="1" applyFill="1" applyBorder="1" applyAlignment="1">
      <alignment horizontal="center" vertical="top" wrapText="1"/>
    </xf>
    <xf numFmtId="2" fontId="17" fillId="2" borderId="2" xfId="0" applyNumberFormat="1" applyFont="1" applyFill="1" applyBorder="1" applyAlignment="1">
      <alignment horizontal="center" vertical="top" wrapText="1"/>
    </xf>
    <xf numFmtId="2" fontId="17" fillId="2" borderId="3" xfId="0" applyNumberFormat="1" applyFont="1" applyFill="1" applyBorder="1" applyAlignment="1">
      <alignment horizontal="center" vertical="top" wrapText="1"/>
    </xf>
    <xf numFmtId="2" fontId="17" fillId="2" borderId="4" xfId="0" applyNumberFormat="1" applyFont="1" applyFill="1" applyBorder="1" applyAlignment="1">
      <alignment horizontal="center" vertical="top" wrapText="1"/>
    </xf>
    <xf numFmtId="2" fontId="18" fillId="2" borderId="2" xfId="0" applyNumberFormat="1" applyFont="1" applyFill="1" applyBorder="1" applyAlignment="1">
      <alignment horizontal="center" vertical="center" wrapText="1"/>
    </xf>
    <xf numFmtId="2" fontId="18" fillId="2" borderId="3" xfId="0" applyNumberFormat="1" applyFont="1" applyFill="1" applyBorder="1" applyAlignment="1">
      <alignment horizontal="center" vertical="center" wrapText="1"/>
    </xf>
    <xf numFmtId="2" fontId="18" fillId="2" borderId="4" xfId="0" applyNumberFormat="1" applyFont="1" applyFill="1" applyBorder="1" applyAlignment="1">
      <alignment horizontal="center" vertical="center" wrapText="1"/>
    </xf>
    <xf numFmtId="2" fontId="18" fillId="2" borderId="2" xfId="0" applyNumberFormat="1" applyFont="1" applyFill="1" applyBorder="1" applyAlignment="1">
      <alignment horizontal="center" vertical="top" wrapText="1"/>
    </xf>
    <xf numFmtId="2" fontId="18" fillId="2" borderId="3" xfId="0" applyNumberFormat="1" applyFont="1" applyFill="1" applyBorder="1" applyAlignment="1">
      <alignment horizontal="center" vertical="top" wrapText="1"/>
    </xf>
    <xf numFmtId="2" fontId="18" fillId="2" borderId="2" xfId="0" applyNumberFormat="1" applyFont="1" applyFill="1" applyBorder="1" applyAlignment="1">
      <alignment horizontal="center" wrapText="1"/>
    </xf>
    <xf numFmtId="2" fontId="18" fillId="2" borderId="3" xfId="0" applyNumberFormat="1" applyFont="1" applyFill="1" applyBorder="1" applyAlignment="1">
      <alignment horizontal="center" wrapText="1"/>
    </xf>
    <xf numFmtId="2" fontId="18" fillId="2" borderId="4" xfId="0" applyNumberFormat="1" applyFont="1" applyFill="1" applyBorder="1" applyAlignment="1">
      <alignment horizontal="center" vertical="top" wrapText="1"/>
    </xf>
    <xf numFmtId="0" fontId="22" fillId="0" borderId="6" xfId="0" applyFont="1" applyBorder="1" applyAlignment="1">
      <alignment wrapText="1"/>
    </xf>
    <xf numFmtId="0" fontId="22" fillId="0" borderId="0" xfId="0" applyFont="1" applyAlignment="1">
      <alignment wrapText="1"/>
    </xf>
    <xf numFmtId="0" fontId="9" fillId="0" borderId="0" xfId="0" applyFont="1" applyFill="1"/>
    <xf numFmtId="0" fontId="11" fillId="0" borderId="0" xfId="0" applyFont="1" applyFill="1" applyAlignment="1">
      <alignment horizontal="center"/>
    </xf>
    <xf numFmtId="0" fontId="12" fillId="0" borderId="1" xfId="0" applyFont="1" applyFill="1" applyBorder="1" applyAlignment="1">
      <alignment horizontal="center" vertical="top" wrapText="1"/>
    </xf>
    <xf numFmtId="0" fontId="12" fillId="0" borderId="5" xfId="0" applyFont="1" applyFill="1" applyBorder="1" applyAlignment="1">
      <alignment horizontal="center" vertical="top" wrapText="1"/>
    </xf>
    <xf numFmtId="2" fontId="16" fillId="0" borderId="1" xfId="0" applyNumberFormat="1" applyFont="1" applyFill="1" applyBorder="1" applyAlignment="1">
      <alignment horizontal="center" vertical="top" wrapText="1"/>
    </xf>
    <xf numFmtId="165" fontId="15" fillId="0" borderId="1" xfId="0" applyNumberFormat="1" applyFont="1" applyFill="1" applyBorder="1" applyAlignment="1">
      <alignment horizontal="center" vertical="top" wrapText="1"/>
    </xf>
    <xf numFmtId="2" fontId="12" fillId="0" borderId="1" xfId="0" applyNumberFormat="1" applyFont="1" applyFill="1" applyBorder="1" applyAlignment="1">
      <alignment horizontal="center" vertical="top" wrapText="1"/>
    </xf>
    <xf numFmtId="165" fontId="12" fillId="0" borderId="1" xfId="0" applyNumberFormat="1" applyFont="1" applyFill="1" applyBorder="1" applyAlignment="1">
      <alignment horizontal="center" vertical="top" wrapText="1"/>
    </xf>
    <xf numFmtId="2" fontId="15" fillId="0" borderId="1" xfId="0" applyNumberFormat="1" applyFont="1" applyFill="1" applyBorder="1" applyAlignment="1">
      <alignment horizontal="center" vertical="top" wrapText="1"/>
    </xf>
    <xf numFmtId="165" fontId="13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165" fontId="24" fillId="0" borderId="1" xfId="0" applyNumberFormat="1" applyFont="1" applyFill="1" applyBorder="1" applyAlignment="1">
      <alignment horizontal="center" vertical="center" wrapText="1"/>
    </xf>
    <xf numFmtId="165" fontId="14" fillId="0" borderId="1" xfId="0" applyNumberFormat="1" applyFont="1" applyFill="1" applyBorder="1" applyAlignment="1">
      <alignment horizontal="center" vertical="center" wrapText="1"/>
    </xf>
    <xf numFmtId="165" fontId="19" fillId="0" borderId="1" xfId="0" applyNumberFormat="1" applyFont="1" applyFill="1" applyBorder="1" applyAlignment="1">
      <alignment horizontal="center" vertical="center" wrapText="1"/>
    </xf>
    <xf numFmtId="165" fontId="18" fillId="0" borderId="1" xfId="0" applyNumberFormat="1" applyFont="1" applyFill="1" applyBorder="1" applyAlignment="1">
      <alignment horizontal="center" vertical="center" wrapText="1"/>
    </xf>
    <xf numFmtId="165" fontId="20" fillId="0" borderId="1" xfId="0" applyNumberFormat="1" applyFont="1" applyFill="1" applyBorder="1" applyAlignment="1">
      <alignment horizontal="center" vertical="center" wrapText="1"/>
    </xf>
    <xf numFmtId="165" fontId="19" fillId="0" borderId="1" xfId="0" applyNumberFormat="1" applyFont="1" applyFill="1" applyBorder="1" applyAlignment="1">
      <alignment horizontal="center"/>
    </xf>
    <xf numFmtId="165" fontId="19" fillId="0" borderId="1" xfId="0" applyNumberFormat="1" applyFont="1" applyFill="1" applyBorder="1" applyAlignment="1">
      <alignment horizontal="center" vertical="center"/>
    </xf>
    <xf numFmtId="165" fontId="21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/>
    <xf numFmtId="164" fontId="19" fillId="0" borderId="1" xfId="0" applyNumberFormat="1" applyFont="1" applyFill="1" applyBorder="1" applyAlignment="1">
      <alignment horizontal="center" vertical="center" wrapText="1"/>
    </xf>
    <xf numFmtId="2" fontId="19" fillId="0" borderId="1" xfId="0" applyNumberFormat="1" applyFont="1" applyFill="1" applyBorder="1" applyAlignment="1">
      <alignment horizontal="center" vertical="center" wrapText="1"/>
    </xf>
    <xf numFmtId="164" fontId="19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0" fillId="0" borderId="0" xfId="0" applyFill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78B8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21"/>
  <sheetViews>
    <sheetView tabSelected="1" zoomScale="80" zoomScaleNormal="80" workbookViewId="0">
      <selection activeCell="N13" sqref="N13"/>
    </sheetView>
  </sheetViews>
  <sheetFormatPr defaultRowHeight="15" x14ac:dyDescent="0.25"/>
  <cols>
    <col min="2" max="2" width="21.85546875" customWidth="1"/>
    <col min="3" max="3" width="16" style="164" customWidth="1"/>
    <col min="4" max="4" width="12.85546875" customWidth="1"/>
    <col min="5" max="5" width="14.5703125" style="69" customWidth="1"/>
    <col min="6" max="7" width="12.85546875" style="69" customWidth="1"/>
    <col min="8" max="9" width="12.85546875" customWidth="1"/>
    <col min="10" max="10" width="11" customWidth="1"/>
    <col min="12" max="12" width="9.140625" customWidth="1"/>
  </cols>
  <sheetData>
    <row r="1" spans="1:18" x14ac:dyDescent="0.25">
      <c r="A1" s="6"/>
      <c r="B1" s="6"/>
      <c r="C1" s="140"/>
      <c r="D1" s="6"/>
      <c r="E1" s="93"/>
      <c r="F1" s="93"/>
      <c r="G1" s="117" t="s">
        <v>68</v>
      </c>
      <c r="H1" s="117"/>
      <c r="I1" s="117"/>
      <c r="J1" s="117"/>
    </row>
    <row r="2" spans="1:18" x14ac:dyDescent="0.25">
      <c r="A2" s="6"/>
      <c r="B2" s="6"/>
      <c r="C2" s="140"/>
      <c r="D2" s="6"/>
      <c r="E2" s="93"/>
      <c r="F2" s="93"/>
      <c r="G2" s="117" t="s">
        <v>67</v>
      </c>
      <c r="H2" s="117"/>
      <c r="I2" s="117"/>
      <c r="J2" s="117"/>
    </row>
    <row r="3" spans="1:18" x14ac:dyDescent="0.25">
      <c r="A3" s="6"/>
      <c r="B3" s="6"/>
      <c r="C3" s="140"/>
      <c r="D3" s="6"/>
      <c r="E3" s="93"/>
      <c r="F3" s="93"/>
      <c r="G3" s="117" t="s">
        <v>69</v>
      </c>
      <c r="H3" s="117"/>
      <c r="I3" s="117"/>
      <c r="J3" s="117"/>
    </row>
    <row r="4" spans="1:18" x14ac:dyDescent="0.25">
      <c r="A4" s="6"/>
      <c r="B4" s="6"/>
      <c r="C4" s="140"/>
      <c r="D4" s="6"/>
      <c r="E4" s="93"/>
      <c r="F4" s="93"/>
      <c r="G4" s="117"/>
      <c r="H4" s="117"/>
      <c r="I4" s="117"/>
      <c r="J4" s="117"/>
    </row>
    <row r="5" spans="1:18" x14ac:dyDescent="0.25">
      <c r="A5" s="6"/>
      <c r="B5" s="6"/>
      <c r="C5" s="140"/>
      <c r="D5" s="6"/>
      <c r="E5" s="93"/>
      <c r="F5" s="93"/>
      <c r="G5" s="117" t="s">
        <v>27</v>
      </c>
      <c r="H5" s="117"/>
      <c r="I5" s="117"/>
      <c r="J5" s="117"/>
    </row>
    <row r="6" spans="1:18" x14ac:dyDescent="0.25">
      <c r="A6" s="6"/>
      <c r="B6" s="6"/>
      <c r="C6" s="140"/>
      <c r="D6" s="6"/>
      <c r="E6" s="93"/>
      <c r="F6" s="93"/>
      <c r="G6" s="117" t="s">
        <v>28</v>
      </c>
      <c r="H6" s="117"/>
      <c r="I6" s="117"/>
      <c r="J6" s="117"/>
    </row>
    <row r="7" spans="1:18" x14ac:dyDescent="0.25">
      <c r="A7" s="6"/>
      <c r="B7" s="6"/>
      <c r="C7" s="140"/>
      <c r="D7" s="6"/>
      <c r="E7" s="93"/>
      <c r="F7" s="93"/>
      <c r="G7" s="117" t="s">
        <v>71</v>
      </c>
      <c r="H7" s="117"/>
      <c r="I7" s="117"/>
      <c r="J7" s="117"/>
    </row>
    <row r="8" spans="1:18" x14ac:dyDescent="0.25">
      <c r="A8" s="6"/>
      <c r="B8" s="6"/>
      <c r="C8" s="140"/>
      <c r="D8" s="6"/>
      <c r="E8" s="93"/>
      <c r="F8" s="93"/>
      <c r="G8" s="117" t="s">
        <v>70</v>
      </c>
      <c r="H8" s="117"/>
      <c r="I8" s="117"/>
      <c r="J8" s="117"/>
    </row>
    <row r="9" spans="1:18" ht="39" customHeight="1" x14ac:dyDescent="0.25">
      <c r="A9" s="119" t="s">
        <v>72</v>
      </c>
      <c r="B9" s="119"/>
      <c r="C9" s="119"/>
      <c r="D9" s="119"/>
      <c r="E9" s="119"/>
      <c r="F9" s="119"/>
      <c r="G9" s="119"/>
      <c r="H9" s="119"/>
      <c r="I9" s="119"/>
      <c r="J9" s="119"/>
      <c r="R9" s="116"/>
    </row>
    <row r="10" spans="1:18" ht="15.75" x14ac:dyDescent="0.25">
      <c r="A10" s="7"/>
      <c r="B10" s="8"/>
      <c r="C10" s="141"/>
      <c r="D10" s="54"/>
      <c r="E10" s="94"/>
      <c r="F10" s="94"/>
      <c r="G10" s="70"/>
      <c r="H10" s="54"/>
      <c r="I10" s="7"/>
      <c r="J10" s="9"/>
    </row>
    <row r="11" spans="1:18" ht="26.25" customHeight="1" x14ac:dyDescent="0.25">
      <c r="A11" s="120" t="s">
        <v>3</v>
      </c>
      <c r="B11" s="122" t="s">
        <v>4</v>
      </c>
      <c r="C11" s="124" t="s">
        <v>5</v>
      </c>
      <c r="D11" s="125"/>
      <c r="E11" s="125"/>
      <c r="F11" s="125"/>
      <c r="G11" s="125"/>
      <c r="H11" s="125"/>
      <c r="I11" s="126"/>
      <c r="J11" s="120" t="s">
        <v>6</v>
      </c>
      <c r="R11" t="s">
        <v>63</v>
      </c>
    </row>
    <row r="12" spans="1:18" ht="27.75" customHeight="1" x14ac:dyDescent="0.25">
      <c r="A12" s="121"/>
      <c r="B12" s="123"/>
      <c r="C12" s="142" t="s">
        <v>0</v>
      </c>
      <c r="D12" s="55" t="s">
        <v>21</v>
      </c>
      <c r="E12" s="95" t="s">
        <v>22</v>
      </c>
      <c r="F12" s="95" t="s">
        <v>23</v>
      </c>
      <c r="G12" s="71" t="s">
        <v>24</v>
      </c>
      <c r="H12" s="55" t="s">
        <v>25</v>
      </c>
      <c r="I12" s="10" t="s">
        <v>26</v>
      </c>
      <c r="J12" s="121"/>
      <c r="O12" t="s">
        <v>63</v>
      </c>
      <c r="R12" s="116" t="s">
        <v>63</v>
      </c>
    </row>
    <row r="13" spans="1:18" x14ac:dyDescent="0.25">
      <c r="A13" s="12">
        <v>1</v>
      </c>
      <c r="B13" s="12">
        <v>2</v>
      </c>
      <c r="C13" s="143">
        <v>3</v>
      </c>
      <c r="D13" s="56">
        <v>4</v>
      </c>
      <c r="E13" s="96">
        <v>5</v>
      </c>
      <c r="F13" s="96">
        <v>6</v>
      </c>
      <c r="G13" s="72">
        <v>7</v>
      </c>
      <c r="H13" s="56">
        <v>8</v>
      </c>
      <c r="I13" s="12">
        <v>9</v>
      </c>
      <c r="J13" s="12">
        <v>10</v>
      </c>
      <c r="O13" t="s">
        <v>63</v>
      </c>
    </row>
    <row r="14" spans="1:18" ht="57" x14ac:dyDescent="0.25">
      <c r="A14" s="13">
        <v>1</v>
      </c>
      <c r="B14" s="24" t="s">
        <v>12</v>
      </c>
      <c r="C14" s="144">
        <f>SUM(D14:I14)</f>
        <v>138694.878</v>
      </c>
      <c r="D14" s="57">
        <f t="shared" ref="D14:I14" si="0">D15</f>
        <v>52096.683000000005</v>
      </c>
      <c r="E14" s="97">
        <f t="shared" si="0"/>
        <v>77564.592000000004</v>
      </c>
      <c r="F14" s="97">
        <f t="shared" si="0"/>
        <v>2654.5630000000001</v>
      </c>
      <c r="G14" s="73">
        <f t="shared" si="0"/>
        <v>2325.0610000000001</v>
      </c>
      <c r="H14" s="57">
        <f t="shared" si="0"/>
        <v>2418.0620000000004</v>
      </c>
      <c r="I14" s="53">
        <f t="shared" si="0"/>
        <v>1635.9170000000001</v>
      </c>
      <c r="J14" s="14" t="s">
        <v>1</v>
      </c>
      <c r="O14" t="s">
        <v>63</v>
      </c>
    </row>
    <row r="15" spans="1:18" s="92" customFormat="1" x14ac:dyDescent="0.25">
      <c r="A15" s="13">
        <v>2</v>
      </c>
      <c r="B15" s="89" t="s">
        <v>2</v>
      </c>
      <c r="C15" s="145">
        <f>SUM(D15:I15)</f>
        <v>138694.878</v>
      </c>
      <c r="D15" s="90">
        <f t="shared" ref="D15:I15" si="1">D19+D21+D23</f>
        <v>52096.683000000005</v>
      </c>
      <c r="E15" s="98">
        <f t="shared" si="1"/>
        <v>77564.592000000004</v>
      </c>
      <c r="F15" s="98">
        <f t="shared" si="1"/>
        <v>2654.5630000000001</v>
      </c>
      <c r="G15" s="81">
        <f t="shared" si="1"/>
        <v>2325.0610000000001</v>
      </c>
      <c r="H15" s="90">
        <f t="shared" si="1"/>
        <v>2418.0620000000004</v>
      </c>
      <c r="I15" s="79">
        <f t="shared" si="1"/>
        <v>1635.9170000000001</v>
      </c>
      <c r="J15" s="91" t="s">
        <v>1</v>
      </c>
      <c r="O15" s="92" t="s">
        <v>63</v>
      </c>
    </row>
    <row r="16" spans="1:18" ht="29.25" customHeight="1" x14ac:dyDescent="0.25">
      <c r="A16" s="15">
        <v>3</v>
      </c>
      <c r="B16" s="11" t="s">
        <v>8</v>
      </c>
      <c r="C16" s="146"/>
      <c r="D16" s="58"/>
      <c r="E16" s="59"/>
      <c r="F16" s="59"/>
      <c r="G16" s="20"/>
      <c r="H16" s="58"/>
      <c r="I16" s="16"/>
      <c r="J16" s="14"/>
      <c r="O16" t="s">
        <v>63</v>
      </c>
    </row>
    <row r="17" spans="1:15" x14ac:dyDescent="0.25">
      <c r="A17" s="15">
        <v>4</v>
      </c>
      <c r="B17" s="11" t="s">
        <v>7</v>
      </c>
      <c r="C17" s="147">
        <f>SUM(D17:I17)</f>
        <v>138694.87799999997</v>
      </c>
      <c r="D17" s="58">
        <f t="shared" ref="D17:I17" si="2">D26+D64+D73+D88+D105</f>
        <v>52096.683000000005</v>
      </c>
      <c r="E17" s="59">
        <f t="shared" si="2"/>
        <v>77564.59199999999</v>
      </c>
      <c r="F17" s="59">
        <f t="shared" si="2"/>
        <v>2654.5630000000006</v>
      </c>
      <c r="G17" s="20">
        <f t="shared" si="2"/>
        <v>2325.0609999999997</v>
      </c>
      <c r="H17" s="58">
        <f t="shared" si="2"/>
        <v>2418.0619999999999</v>
      </c>
      <c r="I17" s="16">
        <f t="shared" si="2"/>
        <v>1635.9169999999999</v>
      </c>
      <c r="J17" s="14" t="s">
        <v>1</v>
      </c>
      <c r="O17" t="s">
        <v>63</v>
      </c>
    </row>
    <row r="18" spans="1:15" ht="38.25" x14ac:dyDescent="0.25">
      <c r="A18" s="15">
        <v>5</v>
      </c>
      <c r="B18" s="17" t="s">
        <v>20</v>
      </c>
      <c r="C18" s="148">
        <f t="shared" ref="C18" si="3">D18+E18+F18+G18+H18+I18</f>
        <v>135881.74</v>
      </c>
      <c r="D18" s="23">
        <f t="shared" ref="D18:I18" si="4">D19</f>
        <v>51642.825000000004</v>
      </c>
      <c r="E18" s="74">
        <f t="shared" si="4"/>
        <v>77182.7</v>
      </c>
      <c r="F18" s="74">
        <f t="shared" si="4"/>
        <v>1864.3610000000001</v>
      </c>
      <c r="G18" s="75">
        <f t="shared" si="4"/>
        <v>1953.107</v>
      </c>
      <c r="H18" s="23">
        <f t="shared" si="4"/>
        <v>2031.2310000000002</v>
      </c>
      <c r="I18" s="18">
        <f t="shared" si="4"/>
        <v>1207.5160000000001</v>
      </c>
      <c r="J18" s="14" t="s">
        <v>1</v>
      </c>
      <c r="O18" t="s">
        <v>63</v>
      </c>
    </row>
    <row r="19" spans="1:15" x14ac:dyDescent="0.25">
      <c r="A19" s="15">
        <v>6</v>
      </c>
      <c r="B19" s="19" t="s">
        <v>2</v>
      </c>
      <c r="C19" s="146">
        <f>SUM(D19:I19)</f>
        <v>135881.74</v>
      </c>
      <c r="D19" s="59">
        <f>D28+D90+D107+D79</f>
        <v>51642.825000000004</v>
      </c>
      <c r="E19" s="59">
        <f>E28+E90+E107+E79</f>
        <v>77182.7</v>
      </c>
      <c r="F19" s="59">
        <f>F28+F90+F107+F79</f>
        <v>1864.3610000000001</v>
      </c>
      <c r="G19" s="20">
        <f>G28+G90+G107+G79</f>
        <v>1953.107</v>
      </c>
      <c r="H19" s="59">
        <f>H28+H79+H90+H107</f>
        <v>2031.2310000000002</v>
      </c>
      <c r="I19" s="20">
        <f>I28+I90+I107+I79</f>
        <v>1207.5160000000001</v>
      </c>
      <c r="J19" s="14" t="s">
        <v>1</v>
      </c>
      <c r="O19" t="s">
        <v>63</v>
      </c>
    </row>
    <row r="20" spans="1:15" ht="51" x14ac:dyDescent="0.25">
      <c r="A20" s="15">
        <v>7</v>
      </c>
      <c r="B20" s="17" t="s">
        <v>14</v>
      </c>
      <c r="C20" s="148">
        <f>SUM(D20:I20)</f>
        <v>1881.4970000000001</v>
      </c>
      <c r="D20" s="23">
        <f t="shared" ref="D20:I20" si="5">D21</f>
        <v>218.99299999999999</v>
      </c>
      <c r="E20" s="74">
        <f t="shared" si="5"/>
        <v>247.40600000000001</v>
      </c>
      <c r="F20" s="74">
        <f t="shared" si="5"/>
        <v>663.30200000000002</v>
      </c>
      <c r="G20" s="75">
        <f t="shared" si="5"/>
        <v>267.59500000000003</v>
      </c>
      <c r="H20" s="23">
        <f t="shared" si="5"/>
        <v>278.298</v>
      </c>
      <c r="I20" s="18">
        <f t="shared" si="5"/>
        <v>205.90300000000002</v>
      </c>
      <c r="J20" s="14" t="s">
        <v>1</v>
      </c>
    </row>
    <row r="21" spans="1:15" x14ac:dyDescent="0.25">
      <c r="A21" s="13">
        <v>8</v>
      </c>
      <c r="B21" s="19" t="s">
        <v>2</v>
      </c>
      <c r="C21" s="146">
        <f>SUM(D21:I21)</f>
        <v>1881.4970000000001</v>
      </c>
      <c r="D21" s="58">
        <f t="shared" ref="D21:I21" si="6">D59+D66+D75+D100</f>
        <v>218.99299999999999</v>
      </c>
      <c r="E21" s="59">
        <f t="shared" si="6"/>
        <v>247.40600000000001</v>
      </c>
      <c r="F21" s="59">
        <f t="shared" si="6"/>
        <v>663.30200000000002</v>
      </c>
      <c r="G21" s="20">
        <f t="shared" si="6"/>
        <v>267.59500000000003</v>
      </c>
      <c r="H21" s="58">
        <f t="shared" si="6"/>
        <v>278.298</v>
      </c>
      <c r="I21" s="16">
        <f t="shared" si="6"/>
        <v>205.90300000000002</v>
      </c>
      <c r="J21" s="14" t="s">
        <v>1</v>
      </c>
    </row>
    <row r="22" spans="1:15" ht="58.5" customHeight="1" x14ac:dyDescent="0.25">
      <c r="A22" s="21">
        <v>9</v>
      </c>
      <c r="B22" s="22" t="s">
        <v>15</v>
      </c>
      <c r="C22" s="148">
        <f>SUM(D22:I22)</f>
        <v>931.64100000000008</v>
      </c>
      <c r="D22" s="23">
        <f t="shared" ref="D22:I22" si="7">D23</f>
        <v>234.86500000000001</v>
      </c>
      <c r="E22" s="74">
        <f t="shared" si="7"/>
        <v>134.48599999999999</v>
      </c>
      <c r="F22" s="74">
        <f t="shared" si="7"/>
        <v>126.9</v>
      </c>
      <c r="G22" s="74">
        <f t="shared" si="7"/>
        <v>104.35900000000001</v>
      </c>
      <c r="H22" s="23">
        <f t="shared" si="7"/>
        <v>108.533</v>
      </c>
      <c r="I22" s="23">
        <f t="shared" si="7"/>
        <v>222.49800000000002</v>
      </c>
      <c r="J22" s="14" t="s">
        <v>1</v>
      </c>
    </row>
    <row r="23" spans="1:15" x14ac:dyDescent="0.25">
      <c r="A23" s="13">
        <v>10</v>
      </c>
      <c r="B23" s="19" t="s">
        <v>2</v>
      </c>
      <c r="C23" s="146">
        <f>SUM(D23:I23)</f>
        <v>931.64100000000008</v>
      </c>
      <c r="D23" s="58">
        <f t="shared" ref="D23:E23" si="8">D48</f>
        <v>234.86500000000001</v>
      </c>
      <c r="E23" s="59">
        <f t="shared" si="8"/>
        <v>134.48599999999999</v>
      </c>
      <c r="F23" s="59">
        <f t="shared" ref="F23" si="9">F48</f>
        <v>126.9</v>
      </c>
      <c r="G23" s="20">
        <f t="shared" ref="G23:I23" si="10">G48</f>
        <v>104.35900000000001</v>
      </c>
      <c r="H23" s="58">
        <f t="shared" si="10"/>
        <v>108.533</v>
      </c>
      <c r="I23" s="16">
        <f t="shared" si="10"/>
        <v>222.49800000000002</v>
      </c>
      <c r="J23" s="14" t="s">
        <v>1</v>
      </c>
    </row>
    <row r="24" spans="1:15" ht="31.5" customHeight="1" x14ac:dyDescent="0.25">
      <c r="A24" s="13">
        <v>11</v>
      </c>
      <c r="B24" s="127" t="s">
        <v>30</v>
      </c>
      <c r="C24" s="128"/>
      <c r="D24" s="128"/>
      <c r="E24" s="128"/>
      <c r="F24" s="128"/>
      <c r="G24" s="128"/>
      <c r="H24" s="128"/>
      <c r="I24" s="128"/>
      <c r="J24" s="129"/>
    </row>
    <row r="25" spans="1:15" ht="42.75" x14ac:dyDescent="0.25">
      <c r="A25" s="13">
        <v>12</v>
      </c>
      <c r="B25" s="24" t="s">
        <v>9</v>
      </c>
      <c r="C25" s="149">
        <f>SUM(D25:I25)</f>
        <v>8806.4619999999995</v>
      </c>
      <c r="D25" s="80">
        <f t="shared" ref="D25" si="11">D26</f>
        <v>1219.3359999999998</v>
      </c>
      <c r="E25" s="98">
        <f t="shared" ref="E25:I25" si="12">E26</f>
        <v>1830.0630000000001</v>
      </c>
      <c r="F25" s="98">
        <f t="shared" si="12"/>
        <v>1629.1940000000002</v>
      </c>
      <c r="G25" s="81">
        <f t="shared" si="12"/>
        <v>1470.6819999999998</v>
      </c>
      <c r="H25" s="90">
        <f t="shared" si="12"/>
        <v>1529.508</v>
      </c>
      <c r="I25" s="79">
        <f t="shared" si="12"/>
        <v>1127.6789999999999</v>
      </c>
      <c r="J25" s="14" t="s">
        <v>1</v>
      </c>
    </row>
    <row r="26" spans="1:15" x14ac:dyDescent="0.25">
      <c r="A26" s="13">
        <v>13</v>
      </c>
      <c r="B26" s="25" t="s">
        <v>2</v>
      </c>
      <c r="C26" s="150">
        <f>SUM(D26:I26)</f>
        <v>8806.4619999999995</v>
      </c>
      <c r="D26" s="83">
        <f t="shared" ref="D26:I26" si="13">D28+D59+D49</f>
        <v>1219.3359999999998</v>
      </c>
      <c r="E26" s="99">
        <f t="shared" si="13"/>
        <v>1830.0630000000001</v>
      </c>
      <c r="F26" s="99">
        <f t="shared" si="13"/>
        <v>1629.1940000000002</v>
      </c>
      <c r="G26" s="84">
        <f t="shared" si="13"/>
        <v>1470.6819999999998</v>
      </c>
      <c r="H26" s="105">
        <f t="shared" si="13"/>
        <v>1529.508</v>
      </c>
      <c r="I26" s="82">
        <f t="shared" si="13"/>
        <v>1127.6789999999999</v>
      </c>
      <c r="J26" s="14" t="s">
        <v>1</v>
      </c>
    </row>
    <row r="27" spans="1:15" ht="71.25" x14ac:dyDescent="0.25">
      <c r="A27" s="13">
        <v>14</v>
      </c>
      <c r="B27" s="26" t="s">
        <v>13</v>
      </c>
      <c r="C27" s="151">
        <f>SUM(D27:J27)</f>
        <v>7697.2730000000001</v>
      </c>
      <c r="D27" s="85">
        <f t="shared" ref="D27" si="14">D28</f>
        <v>954.11999999999989</v>
      </c>
      <c r="E27" s="74">
        <f t="shared" ref="E27:I27" si="15">E28</f>
        <v>1665.4459999999999</v>
      </c>
      <c r="F27" s="74">
        <f t="shared" si="15"/>
        <v>1470.9580000000001</v>
      </c>
      <c r="G27" s="75">
        <f t="shared" si="15"/>
        <v>1333.7329999999999</v>
      </c>
      <c r="H27" s="23">
        <f t="shared" si="15"/>
        <v>1387.0820000000001</v>
      </c>
      <c r="I27" s="18">
        <f t="shared" si="15"/>
        <v>885.93399999999997</v>
      </c>
      <c r="J27" s="14" t="s">
        <v>1</v>
      </c>
    </row>
    <row r="28" spans="1:15" x14ac:dyDescent="0.25">
      <c r="A28" s="13">
        <v>15</v>
      </c>
      <c r="B28" s="25" t="s">
        <v>2</v>
      </c>
      <c r="C28" s="152">
        <f t="shared" ref="C28:D28" si="16">C30+C33+C36+C38+C40+C44+C46</f>
        <v>7290.9230000000007</v>
      </c>
      <c r="D28" s="86">
        <f t="shared" si="16"/>
        <v>954.11999999999989</v>
      </c>
      <c r="E28" s="59">
        <f>E30+E33+E36+E38+E40+E42+E44+E46</f>
        <v>1665.4459999999999</v>
      </c>
      <c r="F28" s="59">
        <f>F30+F33+F36+F38+F40+F42+F44+F46</f>
        <v>1470.9580000000001</v>
      </c>
      <c r="G28" s="20">
        <f t="shared" ref="G28:I28" si="17">G30+G33+G36+G38+G40+G44+G46</f>
        <v>1333.7329999999999</v>
      </c>
      <c r="H28" s="59">
        <f>H30+H33+H36+H38+H40+H42+H44+H46</f>
        <v>1387.0820000000001</v>
      </c>
      <c r="I28" s="20">
        <f t="shared" si="17"/>
        <v>885.93399999999997</v>
      </c>
      <c r="J28" s="14" t="s">
        <v>1</v>
      </c>
    </row>
    <row r="29" spans="1:15" s="69" customFormat="1" ht="71.25" x14ac:dyDescent="0.25">
      <c r="A29" s="15">
        <v>16</v>
      </c>
      <c r="B29" s="29" t="s">
        <v>33</v>
      </c>
      <c r="C29" s="152"/>
      <c r="D29" s="86"/>
      <c r="E29" s="59"/>
      <c r="F29" s="59"/>
      <c r="G29" s="20"/>
      <c r="H29" s="59"/>
      <c r="I29" s="20"/>
      <c r="J29" s="87">
        <v>4</v>
      </c>
    </row>
    <row r="30" spans="1:15" s="69" customFormat="1" x14ac:dyDescent="0.25">
      <c r="A30" s="15">
        <v>17</v>
      </c>
      <c r="B30" s="29" t="s">
        <v>2</v>
      </c>
      <c r="C30" s="152">
        <f>SUM(D30:I30)</f>
        <v>1290.4749999999999</v>
      </c>
      <c r="D30" s="86">
        <v>183.625</v>
      </c>
      <c r="E30" s="59">
        <v>261.45100000000002</v>
      </c>
      <c r="F30" s="59">
        <v>189.58600000000001</v>
      </c>
      <c r="G30" s="20">
        <v>197.16900000000001</v>
      </c>
      <c r="H30" s="59">
        <v>205.05600000000001</v>
      </c>
      <c r="I30" s="20">
        <v>253.58799999999999</v>
      </c>
      <c r="J30" s="87"/>
    </row>
    <row r="31" spans="1:15" s="69" customFormat="1" ht="114" x14ac:dyDescent="0.25">
      <c r="A31" s="15">
        <v>18</v>
      </c>
      <c r="B31" s="29" t="s">
        <v>34</v>
      </c>
      <c r="C31" s="152">
        <f>SUM(I31:I31)</f>
        <v>0</v>
      </c>
      <c r="D31" s="86">
        <v>0</v>
      </c>
      <c r="E31" s="59">
        <v>0</v>
      </c>
      <c r="F31" s="59">
        <v>0</v>
      </c>
      <c r="G31" s="20">
        <v>0</v>
      </c>
      <c r="H31" s="59">
        <v>0</v>
      </c>
      <c r="I31" s="20">
        <v>0</v>
      </c>
      <c r="J31" s="87">
        <v>6</v>
      </c>
    </row>
    <row r="32" spans="1:15" s="69" customFormat="1" ht="142.5" x14ac:dyDescent="0.25">
      <c r="A32" s="15">
        <v>19</v>
      </c>
      <c r="B32" s="29" t="s">
        <v>35</v>
      </c>
      <c r="C32" s="152"/>
      <c r="D32" s="86"/>
      <c r="E32" s="59"/>
      <c r="F32" s="59"/>
      <c r="G32" s="20"/>
      <c r="H32" s="59"/>
      <c r="I32" s="20"/>
      <c r="J32" s="87">
        <v>14</v>
      </c>
    </row>
    <row r="33" spans="1:10" s="69" customFormat="1" x14ac:dyDescent="0.25">
      <c r="A33" s="15">
        <v>20</v>
      </c>
      <c r="B33" s="29" t="s">
        <v>2</v>
      </c>
      <c r="C33" s="153">
        <f>SUM(D33:I33)</f>
        <v>4068.1800000000003</v>
      </c>
      <c r="D33" s="52">
        <v>613.89400000000001</v>
      </c>
      <c r="E33" s="51">
        <v>729.66099999999994</v>
      </c>
      <c r="F33" s="51">
        <v>758.84699999999998</v>
      </c>
      <c r="G33" s="28">
        <v>789.20100000000002</v>
      </c>
      <c r="H33" s="51">
        <v>820.76900000000001</v>
      </c>
      <c r="I33" s="28">
        <v>355.80799999999999</v>
      </c>
      <c r="J33" s="30"/>
    </row>
    <row r="34" spans="1:10" s="69" customFormat="1" ht="171" x14ac:dyDescent="0.25">
      <c r="A34" s="15">
        <v>21</v>
      </c>
      <c r="B34" s="29" t="s">
        <v>36</v>
      </c>
      <c r="C34" s="153">
        <f>SUM(I34:I34)</f>
        <v>0</v>
      </c>
      <c r="D34" s="52">
        <v>0</v>
      </c>
      <c r="E34" s="51">
        <v>0</v>
      </c>
      <c r="F34" s="51">
        <v>0</v>
      </c>
      <c r="G34" s="28">
        <v>0</v>
      </c>
      <c r="H34" s="51">
        <v>0</v>
      </c>
      <c r="I34" s="28">
        <v>0</v>
      </c>
      <c r="J34" s="113">
        <v>15.16</v>
      </c>
    </row>
    <row r="35" spans="1:10" s="69" customFormat="1" ht="85.5" x14ac:dyDescent="0.25">
      <c r="A35" s="15">
        <v>22</v>
      </c>
      <c r="B35" s="29" t="s">
        <v>37</v>
      </c>
      <c r="C35" s="153"/>
      <c r="D35" s="52"/>
      <c r="E35" s="51"/>
      <c r="F35" s="51"/>
      <c r="G35" s="28"/>
      <c r="H35" s="51"/>
      <c r="I35" s="28"/>
      <c r="J35" s="30" t="s">
        <v>63</v>
      </c>
    </row>
    <row r="36" spans="1:10" s="69" customFormat="1" x14ac:dyDescent="0.25">
      <c r="A36" s="15">
        <v>23</v>
      </c>
      <c r="B36" s="29" t="s">
        <v>2</v>
      </c>
      <c r="C36" s="153">
        <f>SUM(D36:I36)</f>
        <v>184.35399999999998</v>
      </c>
      <c r="D36" s="52">
        <v>26.137</v>
      </c>
      <c r="E36" s="51">
        <v>43.692999999999998</v>
      </c>
      <c r="F36" s="51">
        <v>65</v>
      </c>
      <c r="G36" s="28">
        <v>21.3</v>
      </c>
      <c r="H36" s="51">
        <v>22.152000000000001</v>
      </c>
      <c r="I36" s="28">
        <v>6.0720000000000001</v>
      </c>
      <c r="J36" s="30"/>
    </row>
    <row r="37" spans="1:10" s="69" customFormat="1" ht="156.75" x14ac:dyDescent="0.25">
      <c r="A37" s="15">
        <v>24</v>
      </c>
      <c r="B37" s="29" t="s">
        <v>38</v>
      </c>
      <c r="C37" s="153"/>
      <c r="D37" s="52"/>
      <c r="E37" s="51"/>
      <c r="F37" s="51"/>
      <c r="G37" s="28"/>
      <c r="H37" s="51"/>
      <c r="I37" s="28"/>
      <c r="J37" s="30" t="s">
        <v>63</v>
      </c>
    </row>
    <row r="38" spans="1:10" s="69" customFormat="1" x14ac:dyDescent="0.25">
      <c r="A38" s="15">
        <v>25</v>
      </c>
      <c r="B38" s="29" t="s">
        <v>2</v>
      </c>
      <c r="C38" s="153">
        <f>SUM(D38:I38)</f>
        <v>107.73699999999999</v>
      </c>
      <c r="D38" s="52">
        <v>15.750999999999999</v>
      </c>
      <c r="E38" s="51">
        <v>25.637</v>
      </c>
      <c r="F38" s="51">
        <v>16.262</v>
      </c>
      <c r="G38" s="28">
        <v>16.913</v>
      </c>
      <c r="H38" s="51">
        <v>17.588999999999999</v>
      </c>
      <c r="I38" s="28">
        <v>15.585000000000001</v>
      </c>
      <c r="J38" s="30"/>
    </row>
    <row r="39" spans="1:10" s="69" customFormat="1" ht="99.75" x14ac:dyDescent="0.25">
      <c r="A39" s="15">
        <v>26</v>
      </c>
      <c r="B39" s="29" t="s">
        <v>39</v>
      </c>
      <c r="C39" s="153"/>
      <c r="D39" s="52"/>
      <c r="E39" s="51"/>
      <c r="F39" s="51"/>
      <c r="G39" s="28"/>
      <c r="H39" s="51"/>
      <c r="I39" s="28"/>
      <c r="J39" s="30" t="s">
        <v>63</v>
      </c>
    </row>
    <row r="40" spans="1:10" s="69" customFormat="1" x14ac:dyDescent="0.25">
      <c r="A40" s="15">
        <v>27</v>
      </c>
      <c r="B40" s="29" t="s">
        <v>2</v>
      </c>
      <c r="C40" s="153">
        <f>SUM(D40:I40)</f>
        <v>113.244</v>
      </c>
      <c r="D40" s="52">
        <v>18.25</v>
      </c>
      <c r="E40" s="51">
        <v>18.117999999999999</v>
      </c>
      <c r="F40" s="51">
        <v>18.843</v>
      </c>
      <c r="G40" s="28">
        <v>19.596</v>
      </c>
      <c r="H40" s="51">
        <v>20.38</v>
      </c>
      <c r="I40" s="28">
        <v>18.056999999999999</v>
      </c>
      <c r="J40" s="30"/>
    </row>
    <row r="41" spans="1:10" s="69" customFormat="1" ht="142.5" x14ac:dyDescent="0.25">
      <c r="A41" s="15">
        <v>28</v>
      </c>
      <c r="B41" s="29" t="s">
        <v>64</v>
      </c>
      <c r="C41" s="153" t="s">
        <v>63</v>
      </c>
      <c r="D41" s="52" t="s">
        <v>63</v>
      </c>
      <c r="E41" s="51" t="s">
        <v>63</v>
      </c>
      <c r="F41" s="51" t="s">
        <v>63</v>
      </c>
      <c r="G41" s="28" t="s">
        <v>63</v>
      </c>
      <c r="H41" s="51" t="s">
        <v>63</v>
      </c>
      <c r="I41" s="28" t="s">
        <v>63</v>
      </c>
      <c r="J41" s="108" t="s">
        <v>63</v>
      </c>
    </row>
    <row r="42" spans="1:10" s="69" customFormat="1" x14ac:dyDescent="0.25">
      <c r="A42" s="15">
        <v>29</v>
      </c>
      <c r="B42" s="29" t="s">
        <v>2</v>
      </c>
      <c r="C42" s="153">
        <f>SUM(D42:I42)</f>
        <v>406.35</v>
      </c>
      <c r="D42" s="52">
        <v>0</v>
      </c>
      <c r="E42" s="51">
        <v>262.35000000000002</v>
      </c>
      <c r="F42" s="51">
        <v>144</v>
      </c>
      <c r="G42" s="28">
        <v>0</v>
      </c>
      <c r="H42" s="51">
        <v>0</v>
      </c>
      <c r="I42" s="28">
        <v>0</v>
      </c>
      <c r="J42" s="108"/>
    </row>
    <row r="43" spans="1:10" s="69" customFormat="1" ht="185.25" x14ac:dyDescent="0.25">
      <c r="A43" s="15">
        <v>30</v>
      </c>
      <c r="B43" s="29" t="s">
        <v>40</v>
      </c>
      <c r="C43" s="153"/>
      <c r="D43" s="52"/>
      <c r="E43" s="51"/>
      <c r="F43" s="51"/>
      <c r="G43" s="28"/>
      <c r="H43" s="51"/>
      <c r="I43" s="28"/>
      <c r="J43" s="30">
        <v>7</v>
      </c>
    </row>
    <row r="44" spans="1:10" s="69" customFormat="1" x14ac:dyDescent="0.25">
      <c r="A44" s="15">
        <v>31</v>
      </c>
      <c r="B44" s="29" t="s">
        <v>2</v>
      </c>
      <c r="C44" s="153">
        <f>SUM(D44:I44)</f>
        <v>1269.3800000000001</v>
      </c>
      <c r="D44" s="52">
        <v>54.957000000000001</v>
      </c>
      <c r="E44" s="51">
        <v>283.33100000000002</v>
      </c>
      <c r="F44" s="51">
        <v>235.56399999999999</v>
      </c>
      <c r="G44" s="51">
        <v>244.98699999999999</v>
      </c>
      <c r="H44" s="51">
        <v>254.786</v>
      </c>
      <c r="I44" s="51">
        <v>195.755</v>
      </c>
      <c r="J44" s="30"/>
    </row>
    <row r="45" spans="1:10" s="69" customFormat="1" ht="144.75" customHeight="1" x14ac:dyDescent="0.25">
      <c r="A45" s="15">
        <v>32</v>
      </c>
      <c r="B45" s="29" t="s">
        <v>41</v>
      </c>
      <c r="C45" s="153"/>
      <c r="D45" s="52"/>
      <c r="E45" s="51"/>
      <c r="F45" s="51"/>
      <c r="G45" s="28"/>
      <c r="H45" s="51"/>
      <c r="I45" s="28"/>
      <c r="J45" s="30">
        <v>8</v>
      </c>
    </row>
    <row r="46" spans="1:10" s="69" customFormat="1" x14ac:dyDescent="0.25">
      <c r="A46" s="15">
        <v>33</v>
      </c>
      <c r="B46" s="29" t="s">
        <v>2</v>
      </c>
      <c r="C46" s="153">
        <f>SUM(D46:I46)</f>
        <v>257.553</v>
      </c>
      <c r="D46" s="52">
        <v>41.506</v>
      </c>
      <c r="E46" s="51">
        <v>41.204999999999998</v>
      </c>
      <c r="F46" s="51">
        <v>42.856000000000002</v>
      </c>
      <c r="G46" s="28">
        <v>44.567</v>
      </c>
      <c r="H46" s="51">
        <v>46.35</v>
      </c>
      <c r="I46" s="28">
        <v>41.069000000000003</v>
      </c>
      <c r="J46" s="30"/>
    </row>
    <row r="47" spans="1:10" s="69" customFormat="1" ht="244.5" customHeight="1" x14ac:dyDescent="0.25">
      <c r="A47" s="15">
        <v>34</v>
      </c>
      <c r="B47" s="29" t="s">
        <v>65</v>
      </c>
      <c r="C47" s="153">
        <v>0</v>
      </c>
      <c r="D47" s="52">
        <v>0</v>
      </c>
      <c r="E47" s="51">
        <v>0</v>
      </c>
      <c r="F47" s="51">
        <v>0</v>
      </c>
      <c r="G47" s="28">
        <v>0</v>
      </c>
      <c r="H47" s="51">
        <v>0</v>
      </c>
      <c r="I47" s="28">
        <v>0</v>
      </c>
      <c r="J47" s="113">
        <v>11.12</v>
      </c>
    </row>
    <row r="48" spans="1:10" s="69" customFormat="1" ht="79.5" customHeight="1" x14ac:dyDescent="0.25">
      <c r="A48" s="15">
        <v>35</v>
      </c>
      <c r="B48" s="42" t="s">
        <v>15</v>
      </c>
      <c r="C48" s="154">
        <f>C49</f>
        <v>931.64100000000008</v>
      </c>
      <c r="D48" s="64">
        <f t="shared" ref="D48" si="18">D49</f>
        <v>234.86500000000001</v>
      </c>
      <c r="E48" s="100">
        <f t="shared" ref="E48:I48" si="19">E49</f>
        <v>134.48599999999999</v>
      </c>
      <c r="F48" s="100">
        <f t="shared" si="19"/>
        <v>126.9</v>
      </c>
      <c r="G48" s="27">
        <f>G49</f>
        <v>104.35900000000001</v>
      </c>
      <c r="H48" s="100">
        <f t="shared" si="19"/>
        <v>108.533</v>
      </c>
      <c r="I48" s="27">
        <f t="shared" si="19"/>
        <v>222.49800000000002</v>
      </c>
      <c r="J48" s="106" t="s">
        <v>1</v>
      </c>
    </row>
    <row r="49" spans="1:10" s="69" customFormat="1" x14ac:dyDescent="0.25">
      <c r="A49" s="15">
        <v>36</v>
      </c>
      <c r="B49" s="29" t="s">
        <v>2</v>
      </c>
      <c r="C49" s="153">
        <f>SUM(D49:I49)</f>
        <v>931.64100000000008</v>
      </c>
      <c r="D49" s="52">
        <f t="shared" ref="D49" si="20">D51+D53+D55</f>
        <v>234.86500000000001</v>
      </c>
      <c r="E49" s="51">
        <f t="shared" ref="E49" si="21">E51+E53+E55</f>
        <v>134.48599999999999</v>
      </c>
      <c r="F49" s="51">
        <f t="shared" ref="F49" si="22">F51+F53+F55</f>
        <v>126.9</v>
      </c>
      <c r="G49" s="28">
        <f t="shared" ref="G49:I49" si="23">G51+G53+G55</f>
        <v>104.35900000000001</v>
      </c>
      <c r="H49" s="51">
        <f t="shared" si="23"/>
        <v>108.533</v>
      </c>
      <c r="I49" s="28">
        <f t="shared" si="23"/>
        <v>222.49800000000002</v>
      </c>
      <c r="J49" s="106" t="s">
        <v>1</v>
      </c>
    </row>
    <row r="50" spans="1:10" s="69" customFormat="1" ht="185.25" x14ac:dyDescent="0.25">
      <c r="A50" s="15">
        <v>37</v>
      </c>
      <c r="B50" s="29" t="s">
        <v>40</v>
      </c>
      <c r="C50" s="153"/>
      <c r="D50" s="52"/>
      <c r="E50" s="51"/>
      <c r="F50" s="51"/>
      <c r="G50" s="28"/>
      <c r="H50" s="51"/>
      <c r="I50" s="28"/>
      <c r="J50" s="30">
        <v>6.7</v>
      </c>
    </row>
    <row r="51" spans="1:10" s="69" customFormat="1" x14ac:dyDescent="0.25">
      <c r="A51" s="15">
        <v>38</v>
      </c>
      <c r="B51" s="29" t="s">
        <v>2</v>
      </c>
      <c r="C51" s="153">
        <f>SUM(D51:I51)</f>
        <v>294.084</v>
      </c>
      <c r="D51" s="52">
        <v>147.82</v>
      </c>
      <c r="E51" s="51">
        <v>0</v>
      </c>
      <c r="F51" s="51">
        <v>0</v>
      </c>
      <c r="G51" s="51">
        <v>0</v>
      </c>
      <c r="H51" s="51">
        <v>0</v>
      </c>
      <c r="I51" s="51">
        <v>146.26400000000001</v>
      </c>
      <c r="J51" s="30"/>
    </row>
    <row r="52" spans="1:10" s="69" customFormat="1" ht="342" x14ac:dyDescent="0.25">
      <c r="A52" s="15">
        <v>39</v>
      </c>
      <c r="B52" s="29" t="s">
        <v>42</v>
      </c>
      <c r="C52" s="153"/>
      <c r="D52" s="52"/>
      <c r="E52" s="51"/>
      <c r="F52" s="51"/>
      <c r="G52" s="28"/>
      <c r="H52" s="51"/>
      <c r="I52" s="28"/>
      <c r="J52" s="30">
        <v>9</v>
      </c>
    </row>
    <row r="53" spans="1:10" s="69" customFormat="1" x14ac:dyDescent="0.25">
      <c r="A53" s="107">
        <v>40</v>
      </c>
      <c r="B53" s="78" t="s">
        <v>2</v>
      </c>
      <c r="C53" s="153">
        <f>SUM(D53:I53)</f>
        <v>425.37</v>
      </c>
      <c r="D53" s="52">
        <v>66.525000000000006</v>
      </c>
      <c r="E53" s="51">
        <v>94.114999999999995</v>
      </c>
      <c r="F53" s="51">
        <v>85</v>
      </c>
      <c r="G53" s="51">
        <v>60.7</v>
      </c>
      <c r="H53" s="51">
        <v>63.1</v>
      </c>
      <c r="I53" s="51">
        <v>55.93</v>
      </c>
      <c r="J53" s="108"/>
    </row>
    <row r="54" spans="1:10" s="69" customFormat="1" ht="99.75" x14ac:dyDescent="0.25">
      <c r="A54" s="15">
        <v>41</v>
      </c>
      <c r="B54" s="29" t="s">
        <v>43</v>
      </c>
      <c r="C54" s="153"/>
      <c r="D54" s="52"/>
      <c r="E54" s="51"/>
      <c r="F54" s="51"/>
      <c r="G54" s="28"/>
      <c r="H54" s="51"/>
      <c r="I54" s="28"/>
      <c r="J54" s="108" t="s">
        <v>63</v>
      </c>
    </row>
    <row r="55" spans="1:10" s="69" customFormat="1" x14ac:dyDescent="0.25">
      <c r="A55" s="107">
        <v>42</v>
      </c>
      <c r="B55" s="78" t="s">
        <v>2</v>
      </c>
      <c r="C55" s="153">
        <f>SUM(D55:I55)</f>
        <v>212.18699999999998</v>
      </c>
      <c r="D55" s="52">
        <v>20.52</v>
      </c>
      <c r="E55" s="51">
        <v>40.371000000000002</v>
      </c>
      <c r="F55" s="51">
        <v>41.9</v>
      </c>
      <c r="G55" s="51">
        <v>43.658999999999999</v>
      </c>
      <c r="H55" s="51">
        <v>45.433</v>
      </c>
      <c r="I55" s="51">
        <v>20.303999999999998</v>
      </c>
    </row>
    <row r="56" spans="1:10" s="69" customFormat="1" ht="132" customHeight="1" x14ac:dyDescent="0.25">
      <c r="A56" s="15">
        <v>43</v>
      </c>
      <c r="B56" s="29" t="s">
        <v>62</v>
      </c>
      <c r="C56" s="155"/>
      <c r="D56" s="60"/>
      <c r="E56" s="101"/>
      <c r="F56" s="101"/>
      <c r="G56" s="31"/>
      <c r="H56" s="101"/>
      <c r="I56" s="31"/>
      <c r="J56" s="109"/>
    </row>
    <row r="57" spans="1:10" s="69" customFormat="1" x14ac:dyDescent="0.25">
      <c r="A57" s="15">
        <v>44</v>
      </c>
      <c r="B57" s="29" t="s">
        <v>2</v>
      </c>
      <c r="C57" s="156">
        <f>D57+E57+F57+G57+H57+I57</f>
        <v>0</v>
      </c>
      <c r="D57" s="51">
        <v>0</v>
      </c>
      <c r="E57" s="51">
        <v>0</v>
      </c>
      <c r="F57" s="51">
        <v>0</v>
      </c>
      <c r="G57" s="51">
        <v>0</v>
      </c>
      <c r="H57" s="51">
        <v>0</v>
      </c>
      <c r="I57" s="51">
        <v>0</v>
      </c>
      <c r="J57" s="46"/>
    </row>
    <row r="58" spans="1:10" s="69" customFormat="1" ht="85.5" x14ac:dyDescent="0.25">
      <c r="A58" s="15">
        <v>45</v>
      </c>
      <c r="B58" s="42" t="s">
        <v>14</v>
      </c>
      <c r="C58" s="154">
        <f>SUM(D58:I58)</f>
        <v>177.548</v>
      </c>
      <c r="D58" s="64">
        <f t="shared" ref="D58" si="24">D59</f>
        <v>30.350999999999999</v>
      </c>
      <c r="E58" s="100">
        <f t="shared" ref="E58:I58" si="25">E59</f>
        <v>30.131</v>
      </c>
      <c r="F58" s="100">
        <f t="shared" si="25"/>
        <v>31.335999999999999</v>
      </c>
      <c r="G58" s="27">
        <f t="shared" si="25"/>
        <v>32.590000000000003</v>
      </c>
      <c r="H58" s="100">
        <f t="shared" si="25"/>
        <v>33.893000000000001</v>
      </c>
      <c r="I58" s="27">
        <f t="shared" si="25"/>
        <v>19.247</v>
      </c>
      <c r="J58" s="106" t="s">
        <v>1</v>
      </c>
    </row>
    <row r="59" spans="1:10" s="69" customFormat="1" x14ac:dyDescent="0.25">
      <c r="A59" s="15">
        <v>46</v>
      </c>
      <c r="B59" s="29" t="s">
        <v>2</v>
      </c>
      <c r="C59" s="153">
        <f>SUM(D59:I59)</f>
        <v>177.548</v>
      </c>
      <c r="D59" s="52">
        <f t="shared" ref="D59" si="26">D61</f>
        <v>30.350999999999999</v>
      </c>
      <c r="E59" s="51">
        <f t="shared" ref="E59" si="27">E61</f>
        <v>30.131</v>
      </c>
      <c r="F59" s="51">
        <f t="shared" ref="F59" si="28">F61</f>
        <v>31.335999999999999</v>
      </c>
      <c r="G59" s="28">
        <f t="shared" ref="G59:I59" si="29">G61</f>
        <v>32.590000000000003</v>
      </c>
      <c r="H59" s="51">
        <f t="shared" si="29"/>
        <v>33.893000000000001</v>
      </c>
      <c r="I59" s="28">
        <f t="shared" si="29"/>
        <v>19.247</v>
      </c>
      <c r="J59" s="106" t="s">
        <v>1</v>
      </c>
    </row>
    <row r="60" spans="1:10" s="69" customFormat="1" ht="99.75" x14ac:dyDescent="0.25">
      <c r="A60" s="15">
        <v>47</v>
      </c>
      <c r="B60" s="29" t="s">
        <v>61</v>
      </c>
      <c r="C60" s="157"/>
      <c r="D60" s="61"/>
      <c r="E60" s="110"/>
      <c r="F60" s="110"/>
      <c r="G60" s="32"/>
      <c r="H60" s="110"/>
      <c r="I60" s="32"/>
      <c r="J60" s="30" t="s">
        <v>63</v>
      </c>
    </row>
    <row r="61" spans="1:10" s="69" customFormat="1" x14ac:dyDescent="0.25">
      <c r="A61" s="15">
        <v>48</v>
      </c>
      <c r="B61" s="29" t="s">
        <v>2</v>
      </c>
      <c r="C61" s="153">
        <f>SUM(D61:I61)</f>
        <v>177.548</v>
      </c>
      <c r="D61" s="52">
        <v>30.350999999999999</v>
      </c>
      <c r="E61" s="51">
        <v>30.131</v>
      </c>
      <c r="F61" s="51">
        <v>31.335999999999999</v>
      </c>
      <c r="G61" s="28">
        <v>32.590000000000003</v>
      </c>
      <c r="H61" s="51">
        <v>33.893000000000001</v>
      </c>
      <c r="I61" s="28">
        <v>19.247</v>
      </c>
    </row>
    <row r="62" spans="1:10" s="69" customFormat="1" ht="26.25" customHeight="1" x14ac:dyDescent="0.25">
      <c r="A62" s="15">
        <v>49</v>
      </c>
      <c r="B62" s="130" t="s">
        <v>31</v>
      </c>
      <c r="C62" s="131"/>
      <c r="D62" s="131"/>
      <c r="E62" s="131"/>
      <c r="F62" s="131"/>
      <c r="G62" s="131"/>
      <c r="H62" s="131"/>
      <c r="I62" s="132"/>
      <c r="J62" s="30"/>
    </row>
    <row r="63" spans="1:10" s="69" customFormat="1" ht="42.75" x14ac:dyDescent="0.25">
      <c r="A63" s="15">
        <v>50</v>
      </c>
      <c r="B63" s="39" t="s">
        <v>10</v>
      </c>
      <c r="C63" s="158">
        <f>SUM(D63:I63)</f>
        <v>1429.174</v>
      </c>
      <c r="D63" s="63">
        <f t="shared" ref="D63" si="30">D64</f>
        <v>164.892</v>
      </c>
      <c r="E63" s="102">
        <f t="shared" ref="E63:I63" si="31">E64</f>
        <v>163.69499999999999</v>
      </c>
      <c r="F63" s="102">
        <f t="shared" si="31"/>
        <v>576.24300000000005</v>
      </c>
      <c r="G63" s="40">
        <f t="shared" si="31"/>
        <v>177.053</v>
      </c>
      <c r="H63" s="102">
        <f t="shared" si="31"/>
        <v>184.13499999999999</v>
      </c>
      <c r="I63" s="40">
        <f t="shared" si="31"/>
        <v>163.15600000000001</v>
      </c>
      <c r="J63" s="106" t="s">
        <v>1</v>
      </c>
    </row>
    <row r="64" spans="1:10" s="69" customFormat="1" x14ac:dyDescent="0.25">
      <c r="A64" s="15">
        <v>51</v>
      </c>
      <c r="B64" s="29" t="s">
        <v>2</v>
      </c>
      <c r="C64" s="153">
        <f>SUM(D64:I64)</f>
        <v>1429.174</v>
      </c>
      <c r="D64" s="52">
        <f t="shared" ref="D64" si="32">D66</f>
        <v>164.892</v>
      </c>
      <c r="E64" s="51">
        <f t="shared" ref="E64" si="33">E66</f>
        <v>163.69499999999999</v>
      </c>
      <c r="F64" s="51">
        <f t="shared" ref="F64" si="34">F66</f>
        <v>576.24300000000005</v>
      </c>
      <c r="G64" s="28">
        <f t="shared" ref="G64:I64" si="35">G66</f>
        <v>177.053</v>
      </c>
      <c r="H64" s="51">
        <f t="shared" si="35"/>
        <v>184.13499999999999</v>
      </c>
      <c r="I64" s="28">
        <f t="shared" si="35"/>
        <v>163.15600000000001</v>
      </c>
      <c r="J64" s="106" t="s">
        <v>1</v>
      </c>
    </row>
    <row r="65" spans="1:10" s="69" customFormat="1" ht="85.5" x14ac:dyDescent="0.25">
      <c r="A65" s="15">
        <v>52</v>
      </c>
      <c r="B65" s="42" t="s">
        <v>14</v>
      </c>
      <c r="C65" s="154">
        <f>SUM(D65:I65)</f>
        <v>1429.174</v>
      </c>
      <c r="D65" s="64">
        <f t="shared" ref="D65" si="36">D66</f>
        <v>164.892</v>
      </c>
      <c r="E65" s="100">
        <f t="shared" ref="E65:I65" si="37">E66</f>
        <v>163.69499999999999</v>
      </c>
      <c r="F65" s="100">
        <f t="shared" si="37"/>
        <v>576.24300000000005</v>
      </c>
      <c r="G65" s="27">
        <f t="shared" si="37"/>
        <v>177.053</v>
      </c>
      <c r="H65" s="100">
        <f t="shared" si="37"/>
        <v>184.13499999999999</v>
      </c>
      <c r="I65" s="27">
        <f t="shared" si="37"/>
        <v>163.15600000000001</v>
      </c>
      <c r="J65" s="106" t="s">
        <v>1</v>
      </c>
    </row>
    <row r="66" spans="1:10" s="69" customFormat="1" x14ac:dyDescent="0.25">
      <c r="A66" s="15">
        <v>53</v>
      </c>
      <c r="B66" s="29" t="s">
        <v>2</v>
      </c>
      <c r="C66" s="153">
        <f>SUM(D66:I66)</f>
        <v>1429.174</v>
      </c>
      <c r="D66" s="52">
        <f t="shared" ref="D66" si="38">D70</f>
        <v>164.892</v>
      </c>
      <c r="E66" s="51">
        <f>E70</f>
        <v>163.69499999999999</v>
      </c>
      <c r="F66" s="51">
        <f t="shared" ref="F66" si="39">F70</f>
        <v>576.24300000000005</v>
      </c>
      <c r="G66" s="28">
        <f t="shared" ref="G66:I66" si="40">G70</f>
        <v>177.053</v>
      </c>
      <c r="H66" s="51">
        <f t="shared" si="40"/>
        <v>184.13499999999999</v>
      </c>
      <c r="I66" s="28">
        <f t="shared" si="40"/>
        <v>163.15600000000001</v>
      </c>
      <c r="J66" s="106" t="s">
        <v>1</v>
      </c>
    </row>
    <row r="67" spans="1:10" s="69" customFormat="1" ht="171" x14ac:dyDescent="0.25">
      <c r="A67" s="15">
        <v>54</v>
      </c>
      <c r="B67" s="29" t="s">
        <v>44</v>
      </c>
      <c r="C67" s="159"/>
      <c r="D67" s="76"/>
      <c r="E67" s="76"/>
      <c r="F67" s="76"/>
      <c r="G67" s="76"/>
      <c r="H67" s="76"/>
      <c r="I67" s="76"/>
      <c r="J67" s="33">
        <v>22</v>
      </c>
    </row>
    <row r="68" spans="1:10" s="69" customFormat="1" x14ac:dyDescent="0.25">
      <c r="A68" s="15">
        <v>55</v>
      </c>
      <c r="B68" s="34" t="s">
        <v>2</v>
      </c>
      <c r="C68" s="153">
        <v>0</v>
      </c>
      <c r="D68" s="52">
        <v>0</v>
      </c>
      <c r="E68" s="51">
        <v>0</v>
      </c>
      <c r="F68" s="51">
        <v>0</v>
      </c>
      <c r="G68" s="28">
        <v>0</v>
      </c>
      <c r="H68" s="51">
        <v>0</v>
      </c>
      <c r="I68" s="28">
        <v>0</v>
      </c>
      <c r="J68" s="33"/>
    </row>
    <row r="69" spans="1:10" s="69" customFormat="1" ht="114" x14ac:dyDescent="0.25">
      <c r="A69" s="15">
        <v>56</v>
      </c>
      <c r="B69" s="29" t="s">
        <v>45</v>
      </c>
      <c r="C69" s="153"/>
      <c r="D69" s="52"/>
      <c r="E69" s="51"/>
      <c r="F69" s="51"/>
      <c r="G69" s="28"/>
      <c r="H69" s="51"/>
      <c r="I69" s="28"/>
      <c r="J69" s="33">
        <v>20</v>
      </c>
    </row>
    <row r="70" spans="1:10" s="69" customFormat="1" x14ac:dyDescent="0.25">
      <c r="A70" s="15">
        <v>57</v>
      </c>
      <c r="B70" s="34" t="s">
        <v>2</v>
      </c>
      <c r="C70" s="153">
        <f>SUM(D70:I70)</f>
        <v>1429.174</v>
      </c>
      <c r="D70" s="62">
        <v>164.892</v>
      </c>
      <c r="E70" s="111">
        <v>163.69499999999999</v>
      </c>
      <c r="F70" s="111">
        <v>576.24300000000005</v>
      </c>
      <c r="G70" s="35">
        <v>177.053</v>
      </c>
      <c r="H70" s="111">
        <v>184.13499999999999</v>
      </c>
      <c r="I70" s="35">
        <v>163.15600000000001</v>
      </c>
      <c r="J70" s="33">
        <v>17</v>
      </c>
    </row>
    <row r="71" spans="1:10" s="69" customFormat="1" ht="34.5" customHeight="1" x14ac:dyDescent="0.25">
      <c r="A71" s="15">
        <v>58</v>
      </c>
      <c r="B71" s="133" t="s">
        <v>32</v>
      </c>
      <c r="C71" s="134"/>
      <c r="D71" s="134"/>
      <c r="E71" s="134"/>
      <c r="F71" s="134"/>
      <c r="G71" s="134"/>
      <c r="H71" s="134"/>
      <c r="I71" s="134"/>
      <c r="J71" s="36"/>
    </row>
    <row r="72" spans="1:10" s="69" customFormat="1" ht="42.75" x14ac:dyDescent="0.25">
      <c r="A72" s="15">
        <v>59</v>
      </c>
      <c r="B72" s="39" t="s">
        <v>17</v>
      </c>
      <c r="C72" s="158">
        <f>SUM(D72:I72)</f>
        <v>755.29899999999998</v>
      </c>
      <c r="D72" s="63">
        <f t="shared" ref="D72" si="41">D73</f>
        <v>101.18900000000001</v>
      </c>
      <c r="E72" s="102">
        <f t="shared" ref="E72:I72" si="42">E73</f>
        <v>130.458</v>
      </c>
      <c r="F72" s="102">
        <f t="shared" si="42"/>
        <v>135.67700000000002</v>
      </c>
      <c r="G72" s="40">
        <f t="shared" si="42"/>
        <v>141.10399999999998</v>
      </c>
      <c r="H72" s="102">
        <f t="shared" si="42"/>
        <v>146.74700000000001</v>
      </c>
      <c r="I72" s="40">
        <f t="shared" si="42"/>
        <v>100.124</v>
      </c>
      <c r="J72" s="106" t="s">
        <v>1</v>
      </c>
    </row>
    <row r="73" spans="1:10" s="69" customFormat="1" x14ac:dyDescent="0.25">
      <c r="A73" s="15">
        <v>60</v>
      </c>
      <c r="B73" s="29" t="s">
        <v>2</v>
      </c>
      <c r="C73" s="154">
        <f>SUM(D73:I73)</f>
        <v>755.29899999999998</v>
      </c>
      <c r="D73" s="52">
        <f t="shared" ref="D73" si="43">D75+D79</f>
        <v>101.18900000000001</v>
      </c>
      <c r="E73" s="51">
        <f t="shared" ref="E73" si="44">E75+E79</f>
        <v>130.458</v>
      </c>
      <c r="F73" s="51">
        <f t="shared" ref="F73" si="45">F75+F79</f>
        <v>135.67700000000002</v>
      </c>
      <c r="G73" s="28">
        <f t="shared" ref="G73:I73" si="46">G75+G79</f>
        <v>141.10399999999998</v>
      </c>
      <c r="H73" s="51">
        <f t="shared" si="46"/>
        <v>146.74700000000001</v>
      </c>
      <c r="I73" s="28">
        <f t="shared" si="46"/>
        <v>100.124</v>
      </c>
      <c r="J73" s="41" t="s">
        <v>1</v>
      </c>
    </row>
    <row r="74" spans="1:10" s="69" customFormat="1" ht="85.5" x14ac:dyDescent="0.25">
      <c r="A74" s="15">
        <v>61</v>
      </c>
      <c r="B74" s="42" t="s">
        <v>14</v>
      </c>
      <c r="C74" s="154">
        <f>SUM(D74:I74)</f>
        <v>274.77499999999998</v>
      </c>
      <c r="D74" s="64">
        <f t="shared" ref="D74" si="47">D75</f>
        <v>23.75</v>
      </c>
      <c r="E74" s="100">
        <f t="shared" ref="E74:I74" si="48">E75</f>
        <v>53.58</v>
      </c>
      <c r="F74" s="100">
        <f t="shared" si="48"/>
        <v>55.722999999999999</v>
      </c>
      <c r="G74" s="27">
        <f t="shared" si="48"/>
        <v>57.951999999999998</v>
      </c>
      <c r="H74" s="100">
        <f t="shared" si="48"/>
        <v>60.27</v>
      </c>
      <c r="I74" s="27">
        <f t="shared" si="48"/>
        <v>23.5</v>
      </c>
      <c r="J74" s="106" t="s">
        <v>1</v>
      </c>
    </row>
    <row r="75" spans="1:10" s="69" customFormat="1" x14ac:dyDescent="0.25">
      <c r="A75" s="15">
        <v>62</v>
      </c>
      <c r="B75" s="29" t="s">
        <v>2</v>
      </c>
      <c r="C75" s="154">
        <f>SUM(D75:I75)</f>
        <v>274.77499999999998</v>
      </c>
      <c r="D75" s="52">
        <f t="shared" ref="D75" si="49">D77</f>
        <v>23.75</v>
      </c>
      <c r="E75" s="51">
        <f t="shared" ref="E75" si="50">E77</f>
        <v>53.58</v>
      </c>
      <c r="F75" s="51">
        <f t="shared" ref="F75" si="51">F77</f>
        <v>55.722999999999999</v>
      </c>
      <c r="G75" s="28">
        <f t="shared" ref="G75:I75" si="52">G77</f>
        <v>57.951999999999998</v>
      </c>
      <c r="H75" s="51">
        <f t="shared" si="52"/>
        <v>60.27</v>
      </c>
      <c r="I75" s="28">
        <f t="shared" si="52"/>
        <v>23.5</v>
      </c>
      <c r="J75" s="106" t="s">
        <v>1</v>
      </c>
    </row>
    <row r="76" spans="1:10" s="69" customFormat="1" ht="142.5" x14ac:dyDescent="0.25">
      <c r="A76" s="15">
        <v>63</v>
      </c>
      <c r="B76" s="29" t="s">
        <v>46</v>
      </c>
      <c r="C76" s="158"/>
      <c r="D76" s="52"/>
      <c r="E76" s="51"/>
      <c r="F76" s="51"/>
      <c r="G76" s="28"/>
      <c r="H76" s="51"/>
      <c r="I76" s="28"/>
      <c r="J76" s="37" t="s">
        <v>19</v>
      </c>
    </row>
    <row r="77" spans="1:10" s="69" customFormat="1" x14ac:dyDescent="0.25">
      <c r="A77" s="15">
        <v>64</v>
      </c>
      <c r="B77" s="29" t="s">
        <v>2</v>
      </c>
      <c r="C77" s="153">
        <f>SUM(D77:I77)</f>
        <v>274.77499999999998</v>
      </c>
      <c r="D77" s="52">
        <v>23.75</v>
      </c>
      <c r="E77" s="51">
        <v>53.58</v>
      </c>
      <c r="F77" s="51">
        <v>55.722999999999999</v>
      </c>
      <c r="G77" s="28">
        <v>57.951999999999998</v>
      </c>
      <c r="H77" s="51">
        <v>60.27</v>
      </c>
      <c r="I77" s="28">
        <v>23.5</v>
      </c>
      <c r="J77" s="76"/>
    </row>
    <row r="78" spans="1:10" s="69" customFormat="1" ht="71.25" x14ac:dyDescent="0.25">
      <c r="A78" s="15">
        <v>65</v>
      </c>
      <c r="B78" s="42" t="s">
        <v>18</v>
      </c>
      <c r="C78" s="154">
        <f>SUM(D78:I78)</f>
        <v>480.524</v>
      </c>
      <c r="D78" s="64">
        <f t="shared" ref="D78" si="53">D79</f>
        <v>77.439000000000007</v>
      </c>
      <c r="E78" s="100">
        <f t="shared" ref="E78:I78" si="54">E79</f>
        <v>76.878</v>
      </c>
      <c r="F78" s="100">
        <f t="shared" si="54"/>
        <v>79.954000000000008</v>
      </c>
      <c r="G78" s="27">
        <f t="shared" si="54"/>
        <v>83.152000000000001</v>
      </c>
      <c r="H78" s="100">
        <f t="shared" si="54"/>
        <v>86.477000000000004</v>
      </c>
      <c r="I78" s="27">
        <f t="shared" si="54"/>
        <v>76.623999999999995</v>
      </c>
      <c r="J78" s="106" t="s">
        <v>1</v>
      </c>
    </row>
    <row r="79" spans="1:10" s="69" customFormat="1" x14ac:dyDescent="0.25">
      <c r="A79" s="15">
        <v>66</v>
      </c>
      <c r="B79" s="29" t="s">
        <v>2</v>
      </c>
      <c r="C79" s="153">
        <f>SUM(D79:I79)</f>
        <v>480.524</v>
      </c>
      <c r="D79" s="52">
        <f t="shared" ref="D79" si="55">D81+D83+D85</f>
        <v>77.439000000000007</v>
      </c>
      <c r="E79" s="51">
        <f t="shared" ref="E79" si="56">E81+E83+E85</f>
        <v>76.878</v>
      </c>
      <c r="F79" s="51">
        <f t="shared" ref="F79" si="57">F81+F83+F85</f>
        <v>79.954000000000008</v>
      </c>
      <c r="G79" s="28">
        <f t="shared" ref="G79:I79" si="58">G81+G83+G85</f>
        <v>83.152000000000001</v>
      </c>
      <c r="H79" s="51">
        <f t="shared" si="58"/>
        <v>86.477000000000004</v>
      </c>
      <c r="I79" s="28">
        <f t="shared" si="58"/>
        <v>76.623999999999995</v>
      </c>
      <c r="J79" s="106" t="s">
        <v>1</v>
      </c>
    </row>
    <row r="80" spans="1:10" s="69" customFormat="1" ht="142.5" x14ac:dyDescent="0.25">
      <c r="A80" s="15">
        <v>67</v>
      </c>
      <c r="B80" s="29" t="s">
        <v>47</v>
      </c>
      <c r="C80" s="158"/>
      <c r="D80" s="52"/>
      <c r="E80" s="51"/>
      <c r="F80" s="51"/>
      <c r="G80" s="28"/>
      <c r="H80" s="51"/>
      <c r="I80" s="28"/>
      <c r="J80" s="114">
        <v>28.29</v>
      </c>
    </row>
    <row r="81" spans="1:10" s="69" customFormat="1" x14ac:dyDescent="0.25">
      <c r="A81" s="15">
        <v>68</v>
      </c>
      <c r="B81" s="29" t="s">
        <v>2</v>
      </c>
      <c r="C81" s="153">
        <f>SUM(D81:I81)</f>
        <v>25.552999999999997</v>
      </c>
      <c r="D81" s="52">
        <v>4.1180000000000003</v>
      </c>
      <c r="E81" s="51">
        <v>4.0880000000000001</v>
      </c>
      <c r="F81" s="51">
        <v>4.2519999999999998</v>
      </c>
      <c r="G81" s="28">
        <v>4.4219999999999997</v>
      </c>
      <c r="H81" s="51">
        <v>4.5979999999999999</v>
      </c>
      <c r="I81" s="28">
        <v>4.0750000000000002</v>
      </c>
      <c r="J81" s="76"/>
    </row>
    <row r="82" spans="1:10" s="69" customFormat="1" ht="57" x14ac:dyDescent="0.25">
      <c r="A82" s="15">
        <v>69</v>
      </c>
      <c r="B82" s="29" t="s">
        <v>48</v>
      </c>
      <c r="C82" s="158"/>
      <c r="D82" s="52"/>
      <c r="E82" s="51"/>
      <c r="F82" s="51"/>
      <c r="G82" s="28"/>
      <c r="H82" s="51"/>
      <c r="I82" s="28"/>
      <c r="J82" s="37" t="s">
        <v>63</v>
      </c>
    </row>
    <row r="83" spans="1:10" s="69" customFormat="1" x14ac:dyDescent="0.25">
      <c r="A83" s="15">
        <v>70</v>
      </c>
      <c r="B83" s="29" t="s">
        <v>2</v>
      </c>
      <c r="C83" s="153">
        <f>SUM(D83:I83)</f>
        <v>300.64099999999996</v>
      </c>
      <c r="D83" s="52">
        <v>48.45</v>
      </c>
      <c r="E83" s="51">
        <v>48.098999999999997</v>
      </c>
      <c r="F83" s="51">
        <v>50.023000000000003</v>
      </c>
      <c r="G83" s="28">
        <v>52.024000000000001</v>
      </c>
      <c r="H83" s="51">
        <v>54.104999999999997</v>
      </c>
      <c r="I83" s="28">
        <v>47.94</v>
      </c>
      <c r="J83" s="76"/>
    </row>
    <row r="84" spans="1:10" s="69" customFormat="1" ht="171" x14ac:dyDescent="0.25">
      <c r="A84" s="15">
        <v>71</v>
      </c>
      <c r="B84" s="29" t="s">
        <v>49</v>
      </c>
      <c r="C84" s="158"/>
      <c r="D84" s="52"/>
      <c r="E84" s="51"/>
      <c r="F84" s="51"/>
      <c r="G84" s="28"/>
      <c r="H84" s="51"/>
      <c r="I84" s="28"/>
      <c r="J84" s="37" t="s">
        <v>63</v>
      </c>
    </row>
    <row r="85" spans="1:10" s="69" customFormat="1" x14ac:dyDescent="0.25">
      <c r="A85" s="15">
        <v>72</v>
      </c>
      <c r="B85" s="34" t="s">
        <v>2</v>
      </c>
      <c r="C85" s="153">
        <f>SUM(D85:I85)</f>
        <v>154.33000000000001</v>
      </c>
      <c r="D85" s="62">
        <v>24.870999999999999</v>
      </c>
      <c r="E85" s="111">
        <v>24.690999999999999</v>
      </c>
      <c r="F85" s="111">
        <v>25.678999999999998</v>
      </c>
      <c r="G85" s="35">
        <v>26.706</v>
      </c>
      <c r="H85" s="111">
        <v>27.774000000000001</v>
      </c>
      <c r="I85" s="35">
        <v>24.609000000000002</v>
      </c>
      <c r="J85" s="76"/>
    </row>
    <row r="86" spans="1:10" s="69" customFormat="1" ht="39" customHeight="1" x14ac:dyDescent="0.25">
      <c r="A86" s="15">
        <v>73</v>
      </c>
      <c r="B86" s="135" t="s">
        <v>29</v>
      </c>
      <c r="C86" s="136"/>
      <c r="D86" s="136"/>
      <c r="E86" s="136"/>
      <c r="F86" s="136"/>
      <c r="G86" s="136"/>
      <c r="H86" s="136"/>
      <c r="I86" s="136"/>
      <c r="J86" s="38"/>
    </row>
    <row r="87" spans="1:10" s="69" customFormat="1" ht="42.75" x14ac:dyDescent="0.25">
      <c r="A87" s="15">
        <v>74</v>
      </c>
      <c r="B87" s="39" t="s">
        <v>11</v>
      </c>
      <c r="C87" s="158">
        <f>SUM(D87:I87)</f>
        <v>441.43400000000003</v>
      </c>
      <c r="D87" s="63">
        <f t="shared" ref="D87" si="59">D88</f>
        <v>71.14</v>
      </c>
      <c r="E87" s="102">
        <f t="shared" ref="E87:I87" si="60">E88</f>
        <v>70.623999999999995</v>
      </c>
      <c r="F87" s="102">
        <f t="shared" si="60"/>
        <v>73.448999999999998</v>
      </c>
      <c r="G87" s="40">
        <f t="shared" si="60"/>
        <v>76.385999999999996</v>
      </c>
      <c r="H87" s="102">
        <f t="shared" si="60"/>
        <v>79.443000000000012</v>
      </c>
      <c r="I87" s="40">
        <f t="shared" si="60"/>
        <v>70.391999999999996</v>
      </c>
      <c r="J87" s="106" t="s">
        <v>1</v>
      </c>
    </row>
    <row r="88" spans="1:10" s="69" customFormat="1" x14ac:dyDescent="0.25">
      <c r="A88" s="15">
        <v>75</v>
      </c>
      <c r="B88" s="29" t="s">
        <v>2</v>
      </c>
      <c r="C88" s="158">
        <f>SUM(D88:I88)</f>
        <v>441.43400000000003</v>
      </c>
      <c r="D88" s="52">
        <f t="shared" ref="D88" si="61">D90+D100</f>
        <v>71.14</v>
      </c>
      <c r="E88" s="51">
        <f>E90+E100</f>
        <v>70.623999999999995</v>
      </c>
      <c r="F88" s="51">
        <f t="shared" ref="F88" si="62">F90+F100</f>
        <v>73.448999999999998</v>
      </c>
      <c r="G88" s="28">
        <f t="shared" ref="G88:I88" si="63">G90+G100</f>
        <v>76.385999999999996</v>
      </c>
      <c r="H88" s="51">
        <f t="shared" si="63"/>
        <v>79.443000000000012</v>
      </c>
      <c r="I88" s="28">
        <f t="shared" si="63"/>
        <v>70.391999999999996</v>
      </c>
      <c r="J88" s="106" t="s">
        <v>1</v>
      </c>
    </row>
    <row r="89" spans="1:10" s="69" customFormat="1" ht="71.25" x14ac:dyDescent="0.25">
      <c r="A89" s="15">
        <v>76</v>
      </c>
      <c r="B89" s="42" t="s">
        <v>13</v>
      </c>
      <c r="C89" s="154">
        <f>SUM(D89:I89)</f>
        <v>441.43400000000003</v>
      </c>
      <c r="D89" s="64">
        <f t="shared" ref="D89" si="64">D90</f>
        <v>71.14</v>
      </c>
      <c r="E89" s="100">
        <f t="shared" ref="E89:I89" si="65">E90</f>
        <v>70.623999999999995</v>
      </c>
      <c r="F89" s="100">
        <f t="shared" si="65"/>
        <v>73.448999999999998</v>
      </c>
      <c r="G89" s="27">
        <f t="shared" si="65"/>
        <v>76.385999999999996</v>
      </c>
      <c r="H89" s="100">
        <f t="shared" si="65"/>
        <v>79.443000000000012</v>
      </c>
      <c r="I89" s="27">
        <f t="shared" si="65"/>
        <v>70.391999999999996</v>
      </c>
      <c r="J89" s="106" t="s">
        <v>1</v>
      </c>
    </row>
    <row r="90" spans="1:10" s="69" customFormat="1" x14ac:dyDescent="0.25">
      <c r="A90" s="15">
        <v>77</v>
      </c>
      <c r="B90" s="29" t="s">
        <v>2</v>
      </c>
      <c r="C90" s="153">
        <f>SUM(D90:I90)</f>
        <v>441.43400000000003</v>
      </c>
      <c r="D90" s="52">
        <f t="shared" ref="D90" si="66">D92+D94+D98</f>
        <v>71.14</v>
      </c>
      <c r="E90" s="51">
        <f>E92+E94+E98</f>
        <v>70.623999999999995</v>
      </c>
      <c r="F90" s="51">
        <f t="shared" ref="F90" si="67">F92+F94+F98</f>
        <v>73.448999999999998</v>
      </c>
      <c r="G90" s="28">
        <f t="shared" ref="G90:I90" si="68">G92+G94+G98</f>
        <v>76.385999999999996</v>
      </c>
      <c r="H90" s="51">
        <f t="shared" si="68"/>
        <v>79.443000000000012</v>
      </c>
      <c r="I90" s="28">
        <f t="shared" si="68"/>
        <v>70.391999999999996</v>
      </c>
      <c r="J90" s="106" t="s">
        <v>1</v>
      </c>
    </row>
    <row r="91" spans="1:10" s="69" customFormat="1" ht="171" x14ac:dyDescent="0.25">
      <c r="A91" s="15">
        <v>78</v>
      </c>
      <c r="B91" s="29" t="s">
        <v>50</v>
      </c>
      <c r="C91" s="158"/>
      <c r="D91" s="52"/>
      <c r="E91" s="51"/>
      <c r="F91" s="51"/>
      <c r="G91" s="28"/>
      <c r="H91" s="51"/>
      <c r="I91" s="28"/>
      <c r="J91" s="37">
        <v>39</v>
      </c>
    </row>
    <row r="92" spans="1:10" s="69" customFormat="1" x14ac:dyDescent="0.25">
      <c r="A92" s="15">
        <v>79</v>
      </c>
      <c r="B92" s="29" t="s">
        <v>2</v>
      </c>
      <c r="C92" s="153">
        <f>SUM(D92:I92)</f>
        <v>286.10899999999998</v>
      </c>
      <c r="D92" s="52">
        <v>46.107999999999997</v>
      </c>
      <c r="E92" s="51">
        <v>45.774000000000001</v>
      </c>
      <c r="F92" s="51">
        <v>47.604999999999997</v>
      </c>
      <c r="G92" s="28">
        <v>49.509</v>
      </c>
      <c r="H92" s="51">
        <v>51.49</v>
      </c>
      <c r="I92" s="28">
        <v>45.622999999999998</v>
      </c>
      <c r="J92" s="76"/>
    </row>
    <row r="93" spans="1:10" s="69" customFormat="1" ht="114" x14ac:dyDescent="0.25">
      <c r="A93" s="15">
        <v>80</v>
      </c>
      <c r="B93" s="29" t="s">
        <v>51</v>
      </c>
      <c r="C93" s="158"/>
      <c r="D93" s="52"/>
      <c r="E93" s="51"/>
      <c r="F93" s="51"/>
      <c r="G93" s="28"/>
      <c r="H93" s="51"/>
      <c r="I93" s="28"/>
      <c r="J93" s="37">
        <v>32</v>
      </c>
    </row>
    <row r="94" spans="1:10" s="69" customFormat="1" x14ac:dyDescent="0.25">
      <c r="A94" s="15">
        <v>81</v>
      </c>
      <c r="B94" s="29" t="s">
        <v>2</v>
      </c>
      <c r="C94" s="153">
        <f>SUM(D93:I94)</f>
        <v>72.649999999999991</v>
      </c>
      <c r="D94" s="52">
        <v>11.708</v>
      </c>
      <c r="E94" s="51">
        <v>11.622999999999999</v>
      </c>
      <c r="F94" s="51">
        <v>12.087999999999999</v>
      </c>
      <c r="G94" s="28">
        <v>12.571</v>
      </c>
      <c r="H94" s="51">
        <v>13.074</v>
      </c>
      <c r="I94" s="28">
        <v>11.586</v>
      </c>
      <c r="J94" s="76"/>
    </row>
    <row r="95" spans="1:10" s="69" customFormat="1" ht="71.25" x14ac:dyDescent="0.25">
      <c r="A95" s="15">
        <v>82</v>
      </c>
      <c r="B95" s="29" t="s">
        <v>52</v>
      </c>
      <c r="C95" s="155"/>
      <c r="D95" s="52"/>
      <c r="E95" s="51"/>
      <c r="F95" s="51"/>
      <c r="G95" s="28"/>
      <c r="H95" s="51"/>
      <c r="I95" s="28"/>
      <c r="J95" s="37">
        <v>41</v>
      </c>
    </row>
    <row r="96" spans="1:10" s="69" customFormat="1" x14ac:dyDescent="0.25">
      <c r="A96" s="15">
        <v>83</v>
      </c>
      <c r="B96" s="29" t="s">
        <v>2</v>
      </c>
      <c r="C96" s="153">
        <f>D96+E96+F96+G96+H96+I96</f>
        <v>0</v>
      </c>
      <c r="D96" s="52">
        <v>0</v>
      </c>
      <c r="E96" s="52">
        <v>0</v>
      </c>
      <c r="F96" s="52">
        <v>0</v>
      </c>
      <c r="G96" s="52">
        <v>0</v>
      </c>
      <c r="H96" s="52">
        <v>0</v>
      </c>
      <c r="I96" s="52">
        <v>0</v>
      </c>
      <c r="J96" s="37"/>
    </row>
    <row r="97" spans="1:24" s="69" customFormat="1" ht="185.25" x14ac:dyDescent="0.25">
      <c r="A97" s="15">
        <v>84</v>
      </c>
      <c r="B97" s="29" t="s">
        <v>53</v>
      </c>
      <c r="C97" s="155"/>
      <c r="D97" s="52"/>
      <c r="E97" s="51"/>
      <c r="F97" s="51"/>
      <c r="G97" s="28"/>
      <c r="H97" s="51"/>
      <c r="I97" s="28"/>
      <c r="J97" s="114">
        <v>35.369999999999997</v>
      </c>
    </row>
    <row r="98" spans="1:24" s="69" customFormat="1" x14ac:dyDescent="0.25">
      <c r="A98" s="15">
        <v>85</v>
      </c>
      <c r="B98" s="29" t="s">
        <v>2</v>
      </c>
      <c r="C98" s="153">
        <f>SUM(D98:I98)</f>
        <v>82.675000000000011</v>
      </c>
      <c r="D98" s="52">
        <v>13.324</v>
      </c>
      <c r="E98" s="51">
        <v>13.227</v>
      </c>
      <c r="F98" s="51">
        <v>13.756</v>
      </c>
      <c r="G98" s="28">
        <v>14.305999999999999</v>
      </c>
      <c r="H98" s="51">
        <v>14.879</v>
      </c>
      <c r="I98" s="28">
        <v>13.183</v>
      </c>
      <c r="J98" s="37"/>
    </row>
    <row r="99" spans="1:24" s="69" customFormat="1" ht="85.5" x14ac:dyDescent="0.25">
      <c r="A99" s="15">
        <v>86</v>
      </c>
      <c r="B99" s="42" t="s">
        <v>14</v>
      </c>
      <c r="C99" s="154">
        <f t="shared" ref="C99:C102" si="69">D99+E99+F99+G99+H99+I99</f>
        <v>0</v>
      </c>
      <c r="D99" s="64">
        <f t="shared" ref="D99" si="70">D100</f>
        <v>0</v>
      </c>
      <c r="E99" s="100">
        <f t="shared" ref="E99:I99" si="71">E100</f>
        <v>0</v>
      </c>
      <c r="F99" s="100">
        <f t="shared" si="71"/>
        <v>0</v>
      </c>
      <c r="G99" s="27">
        <f t="shared" si="71"/>
        <v>0</v>
      </c>
      <c r="H99" s="100">
        <f t="shared" si="71"/>
        <v>0</v>
      </c>
      <c r="I99" s="27">
        <f t="shared" si="71"/>
        <v>0</v>
      </c>
      <c r="J99" s="106" t="s">
        <v>1</v>
      </c>
    </row>
    <row r="100" spans="1:24" s="69" customFormat="1" x14ac:dyDescent="0.25">
      <c r="A100" s="15">
        <v>87</v>
      </c>
      <c r="B100" s="29" t="s">
        <v>2</v>
      </c>
      <c r="C100" s="153">
        <f t="shared" si="69"/>
        <v>0</v>
      </c>
      <c r="D100" s="52">
        <f t="shared" ref="D100" si="72">D102</f>
        <v>0</v>
      </c>
      <c r="E100" s="51">
        <f t="shared" ref="E100" si="73">E102</f>
        <v>0</v>
      </c>
      <c r="F100" s="51">
        <f t="shared" ref="F100" si="74">F102</f>
        <v>0</v>
      </c>
      <c r="G100" s="28">
        <f t="shared" ref="G100:I100" si="75">G102</f>
        <v>0</v>
      </c>
      <c r="H100" s="51">
        <f t="shared" si="75"/>
        <v>0</v>
      </c>
      <c r="I100" s="28">
        <f t="shared" si="75"/>
        <v>0</v>
      </c>
      <c r="J100" s="106" t="s">
        <v>1</v>
      </c>
    </row>
    <row r="101" spans="1:24" s="69" customFormat="1" ht="85.5" x14ac:dyDescent="0.25">
      <c r="A101" s="15">
        <v>88</v>
      </c>
      <c r="B101" s="29" t="s">
        <v>54</v>
      </c>
      <c r="C101" s="158"/>
      <c r="D101" s="52"/>
      <c r="E101" s="51"/>
      <c r="F101" s="51"/>
      <c r="G101" s="28"/>
      <c r="H101" s="51"/>
      <c r="I101" s="28"/>
      <c r="J101" s="30"/>
    </row>
    <row r="102" spans="1:24" s="69" customFormat="1" x14ac:dyDescent="0.25">
      <c r="A102" s="15">
        <v>89</v>
      </c>
      <c r="B102" s="29" t="s">
        <v>2</v>
      </c>
      <c r="C102" s="153">
        <f t="shared" si="69"/>
        <v>0</v>
      </c>
      <c r="D102" s="52">
        <v>0</v>
      </c>
      <c r="E102" s="51">
        <v>0</v>
      </c>
      <c r="F102" s="51">
        <v>0</v>
      </c>
      <c r="G102" s="28">
        <v>0</v>
      </c>
      <c r="H102" s="51">
        <v>0</v>
      </c>
      <c r="I102" s="28">
        <v>0</v>
      </c>
      <c r="J102" s="37" t="s">
        <v>63</v>
      </c>
    </row>
    <row r="103" spans="1:24" s="69" customFormat="1" ht="48.75" customHeight="1" x14ac:dyDescent="0.25">
      <c r="A103" s="15">
        <v>90</v>
      </c>
      <c r="B103" s="133" t="s">
        <v>66</v>
      </c>
      <c r="C103" s="134"/>
      <c r="D103" s="134"/>
      <c r="E103" s="134"/>
      <c r="F103" s="134"/>
      <c r="G103" s="134"/>
      <c r="H103" s="134"/>
      <c r="I103" s="137"/>
      <c r="J103" s="37"/>
      <c r="K103" s="138" t="s">
        <v>63</v>
      </c>
      <c r="L103" s="139"/>
      <c r="M103" s="139"/>
      <c r="N103" s="139"/>
      <c r="O103" s="139"/>
      <c r="P103" s="139"/>
      <c r="Q103" s="139"/>
      <c r="R103" s="139"/>
      <c r="S103" s="139"/>
      <c r="T103" s="139"/>
      <c r="U103" s="139"/>
      <c r="V103" s="139"/>
      <c r="W103" s="139"/>
      <c r="X103" s="139"/>
    </row>
    <row r="104" spans="1:24" s="69" customFormat="1" ht="42.75" x14ac:dyDescent="0.25">
      <c r="A104" s="15">
        <v>91</v>
      </c>
      <c r="B104" s="39" t="s">
        <v>16</v>
      </c>
      <c r="C104" s="158">
        <f>SUM(D104:I104)</f>
        <v>127262.50900000001</v>
      </c>
      <c r="D104" s="63">
        <f t="shared" ref="D104" si="76">D105</f>
        <v>50540.126000000004</v>
      </c>
      <c r="E104" s="102">
        <f t="shared" ref="E104:I104" si="77">E105</f>
        <v>75369.751999999993</v>
      </c>
      <c r="F104" s="102">
        <f t="shared" si="77"/>
        <v>240</v>
      </c>
      <c r="G104" s="40">
        <f t="shared" si="77"/>
        <v>459.83600000000001</v>
      </c>
      <c r="H104" s="102">
        <f t="shared" si="77"/>
        <v>478.22899999999998</v>
      </c>
      <c r="I104" s="40">
        <f t="shared" si="77"/>
        <v>174.566</v>
      </c>
      <c r="J104" s="106" t="s">
        <v>1</v>
      </c>
    </row>
    <row r="105" spans="1:24" s="69" customFormat="1" x14ac:dyDescent="0.25">
      <c r="A105" s="15">
        <v>92</v>
      </c>
      <c r="B105" s="29" t="s">
        <v>2</v>
      </c>
      <c r="C105" s="153">
        <f>SUM(D105:I105)</f>
        <v>127262.50900000001</v>
      </c>
      <c r="D105" s="52">
        <f t="shared" ref="D105:I105" si="78">D107</f>
        <v>50540.126000000004</v>
      </c>
      <c r="E105" s="51">
        <f t="shared" si="78"/>
        <v>75369.751999999993</v>
      </c>
      <c r="F105" s="51">
        <f t="shared" si="78"/>
        <v>240</v>
      </c>
      <c r="G105" s="28">
        <f t="shared" si="78"/>
        <v>459.83600000000001</v>
      </c>
      <c r="H105" s="51">
        <f t="shared" si="78"/>
        <v>478.22899999999998</v>
      </c>
      <c r="I105" s="28">
        <f t="shared" si="78"/>
        <v>174.566</v>
      </c>
      <c r="J105" s="41" t="s">
        <v>1</v>
      </c>
    </row>
    <row r="106" spans="1:24" s="69" customFormat="1" ht="71.25" x14ac:dyDescent="0.25">
      <c r="A106" s="15">
        <v>93</v>
      </c>
      <c r="B106" s="42" t="s">
        <v>13</v>
      </c>
      <c r="C106" s="154">
        <f>SUM(D106:I106)</f>
        <v>127262.50900000001</v>
      </c>
      <c r="D106" s="64">
        <f t="shared" ref="D106" si="79">D107</f>
        <v>50540.126000000004</v>
      </c>
      <c r="E106" s="100">
        <f t="shared" ref="E106:I106" si="80">E107</f>
        <v>75369.751999999993</v>
      </c>
      <c r="F106" s="100">
        <f t="shared" si="80"/>
        <v>240</v>
      </c>
      <c r="G106" s="27">
        <f t="shared" si="80"/>
        <v>459.83600000000001</v>
      </c>
      <c r="H106" s="100">
        <f t="shared" si="80"/>
        <v>478.22899999999998</v>
      </c>
      <c r="I106" s="27">
        <f t="shared" si="80"/>
        <v>174.566</v>
      </c>
      <c r="J106" s="41" t="s">
        <v>1</v>
      </c>
    </row>
    <row r="107" spans="1:24" s="69" customFormat="1" x14ac:dyDescent="0.25">
      <c r="A107" s="15">
        <v>94</v>
      </c>
      <c r="B107" s="29" t="s">
        <v>2</v>
      </c>
      <c r="C107" s="153">
        <f>SUM(D107:I107)</f>
        <v>127262.50900000001</v>
      </c>
      <c r="D107" s="52">
        <f t="shared" ref="D107:I107" si="81">D108+D110+D115</f>
        <v>50540.126000000004</v>
      </c>
      <c r="E107" s="51">
        <f t="shared" si="81"/>
        <v>75369.751999999993</v>
      </c>
      <c r="F107" s="51">
        <f t="shared" si="81"/>
        <v>240</v>
      </c>
      <c r="G107" s="28">
        <f t="shared" si="81"/>
        <v>459.83600000000001</v>
      </c>
      <c r="H107" s="51">
        <f t="shared" si="81"/>
        <v>478.22899999999998</v>
      </c>
      <c r="I107" s="28">
        <f t="shared" si="81"/>
        <v>174.566</v>
      </c>
      <c r="J107" s="41" t="s">
        <v>1</v>
      </c>
    </row>
    <row r="108" spans="1:24" s="69" customFormat="1" ht="156.75" x14ac:dyDescent="0.25">
      <c r="A108" s="15">
        <v>95</v>
      </c>
      <c r="B108" s="29" t="s">
        <v>55</v>
      </c>
      <c r="C108" s="153">
        <f>SUM(I108:I108)</f>
        <v>0</v>
      </c>
      <c r="D108" s="52">
        <v>0</v>
      </c>
      <c r="E108" s="51">
        <v>0</v>
      </c>
      <c r="F108" s="51">
        <v>0</v>
      </c>
      <c r="G108" s="28">
        <v>0</v>
      </c>
      <c r="H108" s="51">
        <v>0</v>
      </c>
      <c r="I108" s="28">
        <v>0</v>
      </c>
      <c r="J108" s="33" t="s">
        <v>63</v>
      </c>
    </row>
    <row r="109" spans="1:24" s="69" customFormat="1" ht="213.75" x14ac:dyDescent="0.25">
      <c r="A109" s="15">
        <v>96</v>
      </c>
      <c r="B109" s="29" t="s">
        <v>56</v>
      </c>
      <c r="C109" s="153"/>
      <c r="D109" s="52"/>
      <c r="E109" s="51"/>
      <c r="F109" s="51"/>
      <c r="G109" s="28"/>
      <c r="H109" s="51"/>
      <c r="I109" s="28"/>
      <c r="J109" s="115">
        <v>45.48</v>
      </c>
    </row>
    <row r="110" spans="1:24" s="69" customFormat="1" x14ac:dyDescent="0.25">
      <c r="A110" s="15">
        <v>97</v>
      </c>
      <c r="B110" s="29" t="s">
        <v>2</v>
      </c>
      <c r="C110" s="153">
        <f>SUM(D110:I110)</f>
        <v>2064.1260000000002</v>
      </c>
      <c r="D110" s="88">
        <v>225.93600000000001</v>
      </c>
      <c r="E110" s="51">
        <v>485.55900000000003</v>
      </c>
      <c r="F110" s="51">
        <v>240</v>
      </c>
      <c r="G110" s="28">
        <v>459.83600000000001</v>
      </c>
      <c r="H110" s="51">
        <v>478.22899999999998</v>
      </c>
      <c r="I110" s="28">
        <v>174.566</v>
      </c>
      <c r="J110" s="76"/>
    </row>
    <row r="111" spans="1:24" s="69" customFormat="1" ht="171" x14ac:dyDescent="0.25">
      <c r="A111" s="15">
        <v>98</v>
      </c>
      <c r="B111" s="29" t="s">
        <v>57</v>
      </c>
      <c r="C111" s="160">
        <f>SUM(I111:I111)</f>
        <v>0</v>
      </c>
      <c r="D111" s="65">
        <v>0</v>
      </c>
      <c r="E111" s="103">
        <v>0</v>
      </c>
      <c r="F111" s="103">
        <v>0</v>
      </c>
      <c r="G111" s="43">
        <v>0</v>
      </c>
      <c r="H111" s="103">
        <v>0</v>
      </c>
      <c r="I111" s="43">
        <v>0</v>
      </c>
      <c r="J111" s="115">
        <v>45.48</v>
      </c>
    </row>
    <row r="112" spans="1:24" s="69" customFormat="1" ht="199.5" x14ac:dyDescent="0.25">
      <c r="A112" s="15">
        <v>99</v>
      </c>
      <c r="B112" s="29" t="s">
        <v>58</v>
      </c>
      <c r="C112" s="160">
        <f>SUM(I112:I112)</f>
        <v>0</v>
      </c>
      <c r="D112" s="65">
        <v>0</v>
      </c>
      <c r="E112" s="103">
        <v>0</v>
      </c>
      <c r="F112" s="103">
        <v>0</v>
      </c>
      <c r="G112" s="43">
        <v>0</v>
      </c>
      <c r="H112" s="103">
        <v>0</v>
      </c>
      <c r="I112" s="43">
        <v>0</v>
      </c>
      <c r="J112" s="33" t="s">
        <v>63</v>
      </c>
    </row>
    <row r="113" spans="1:10" s="69" customFormat="1" ht="99.75" x14ac:dyDescent="0.25">
      <c r="A113" s="15">
        <v>100</v>
      </c>
      <c r="B113" s="29" t="s">
        <v>59</v>
      </c>
      <c r="C113" s="160">
        <f>SUM(I113:I113)</f>
        <v>0</v>
      </c>
      <c r="D113" s="65">
        <v>0</v>
      </c>
      <c r="E113" s="103">
        <v>0</v>
      </c>
      <c r="F113" s="103">
        <v>0</v>
      </c>
      <c r="G113" s="43">
        <v>0</v>
      </c>
      <c r="H113" s="103">
        <v>0</v>
      </c>
      <c r="I113" s="43">
        <v>0</v>
      </c>
      <c r="J113" s="33" t="s">
        <v>63</v>
      </c>
    </row>
    <row r="114" spans="1:10" s="69" customFormat="1" ht="171" x14ac:dyDescent="0.25">
      <c r="A114" s="44">
        <v>101</v>
      </c>
      <c r="B114" s="29" t="s">
        <v>60</v>
      </c>
      <c r="C114" s="160"/>
      <c r="D114" s="65"/>
      <c r="E114" s="103"/>
      <c r="F114" s="103"/>
      <c r="G114" s="43"/>
      <c r="H114" s="103"/>
      <c r="I114" s="43"/>
      <c r="J114" s="115">
        <v>45.48</v>
      </c>
    </row>
    <row r="115" spans="1:10" s="69" customFormat="1" x14ac:dyDescent="0.25">
      <c r="A115" s="44">
        <v>102</v>
      </c>
      <c r="B115" s="29" t="s">
        <v>2</v>
      </c>
      <c r="C115" s="161">
        <f>SUM(D115:I115)</f>
        <v>125198.383</v>
      </c>
      <c r="D115" s="66">
        <v>50314.19</v>
      </c>
      <c r="E115" s="112">
        <v>74884.192999999999</v>
      </c>
      <c r="F115" s="112">
        <v>0</v>
      </c>
      <c r="G115" s="45">
        <v>0</v>
      </c>
      <c r="H115" s="112">
        <v>0</v>
      </c>
      <c r="I115" s="45">
        <v>0</v>
      </c>
      <c r="J115" s="76"/>
    </row>
    <row r="116" spans="1:10" x14ac:dyDescent="0.25">
      <c r="A116" s="47"/>
      <c r="B116" s="48"/>
      <c r="C116" s="162"/>
      <c r="D116" s="67"/>
      <c r="E116" s="67"/>
      <c r="F116" s="67"/>
      <c r="G116" s="49"/>
      <c r="H116" s="67"/>
      <c r="I116" s="49"/>
      <c r="J116" s="50"/>
    </row>
    <row r="117" spans="1:10" x14ac:dyDescent="0.25">
      <c r="A117" s="5"/>
      <c r="B117" s="118"/>
      <c r="C117" s="118"/>
      <c r="D117" s="68"/>
      <c r="E117" s="104"/>
      <c r="F117" s="104"/>
      <c r="G117" s="77"/>
      <c r="H117" s="68"/>
      <c r="I117" s="2"/>
      <c r="J117" s="4"/>
    </row>
    <row r="118" spans="1:10" x14ac:dyDescent="0.25">
      <c r="A118" s="5"/>
      <c r="B118" s="118"/>
      <c r="C118" s="118"/>
      <c r="D118" s="68"/>
      <c r="E118" s="104"/>
      <c r="F118" s="104"/>
      <c r="G118" s="77"/>
      <c r="H118" s="68"/>
      <c r="I118" s="2"/>
      <c r="J118" s="4"/>
    </row>
    <row r="119" spans="1:10" x14ac:dyDescent="0.25">
      <c r="A119" s="5"/>
      <c r="B119" s="118"/>
      <c r="C119" s="118"/>
      <c r="D119" s="68"/>
      <c r="E119" s="104"/>
      <c r="F119" s="104"/>
      <c r="G119" s="77"/>
      <c r="H119" s="68"/>
      <c r="I119" s="2"/>
      <c r="J119" s="4"/>
    </row>
    <row r="120" spans="1:10" ht="15.75" x14ac:dyDescent="0.25">
      <c r="A120" s="1"/>
      <c r="B120" s="3"/>
      <c r="C120" s="163"/>
      <c r="D120" s="68"/>
      <c r="E120" s="104"/>
      <c r="F120" s="104"/>
      <c r="G120" s="77"/>
      <c r="H120" s="68"/>
      <c r="I120" s="2"/>
      <c r="J120" s="4"/>
    </row>
    <row r="121" spans="1:10" ht="15.75" x14ac:dyDescent="0.25">
      <c r="A121" s="1"/>
      <c r="B121" s="3"/>
      <c r="C121" s="163"/>
      <c r="D121" s="68"/>
      <c r="E121" s="104"/>
      <c r="F121" s="104"/>
      <c r="G121" s="77"/>
      <c r="H121" s="68"/>
      <c r="I121" s="2"/>
      <c r="J121" s="4"/>
    </row>
  </sheetData>
  <mergeCells count="22">
    <mergeCell ref="K103:X103"/>
    <mergeCell ref="G8:J8"/>
    <mergeCell ref="B117:C117"/>
    <mergeCell ref="B118:C118"/>
    <mergeCell ref="G5:J5"/>
    <mergeCell ref="G6:J6"/>
    <mergeCell ref="G7:J7"/>
    <mergeCell ref="G1:J1"/>
    <mergeCell ref="G2:J2"/>
    <mergeCell ref="G3:J3"/>
    <mergeCell ref="G4:J4"/>
    <mergeCell ref="B119:C119"/>
    <mergeCell ref="A9:J9"/>
    <mergeCell ref="A11:A12"/>
    <mergeCell ref="B11:B12"/>
    <mergeCell ref="C11:I11"/>
    <mergeCell ref="J11:J12"/>
    <mergeCell ref="B24:J24"/>
    <mergeCell ref="B62:I62"/>
    <mergeCell ref="B71:I71"/>
    <mergeCell ref="B86:I86"/>
    <mergeCell ref="B103:I103"/>
  </mergeCells>
  <phoneticPr fontId="8" type="noConversion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ElenaZ</dc:creator>
  <cp:lastModifiedBy>IT</cp:lastModifiedBy>
  <cp:lastPrinted>2024-02-07T07:46:32Z</cp:lastPrinted>
  <dcterms:created xsi:type="dcterms:W3CDTF">2015-08-10T11:29:54Z</dcterms:created>
  <dcterms:modified xsi:type="dcterms:W3CDTF">2025-03-18T11:06:45Z</dcterms:modified>
</cp:coreProperties>
</file>