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\Desktop\Программа ОБЖ\Программа ОБЖ новая до 2028 года\программа на 12.05.2025\"/>
    </mc:Choice>
  </mc:AlternateContent>
  <xr:revisionPtr revIDLastSave="0" documentId="13_ncr:1_{55BDE49D-4687-44A3-BADA-0393D7B13FD4}" xr6:coauthVersionLast="47" xr6:coauthVersionMax="47" xr10:uidLastSave="{00000000-0000-0000-0000-000000000000}"/>
  <bookViews>
    <workbookView xWindow="1950" yWindow="1200" windowWidth="19530" windowHeight="15000" xr2:uid="{00000000-000D-0000-FFFF-FFFF00000000}"/>
  </bookViews>
  <sheets>
    <sheet name="2 чт" sheetId="4" r:id="rId1"/>
    <sheet name="по ГРБС" sheetId="6" r:id="rId2"/>
  </sheets>
  <definedNames>
    <definedName name="_xlnm._FilterDatabase" localSheetId="0" hidden="1">'2 чт'!$A$10:$J$269</definedName>
  </definedNames>
  <calcPr calcId="191029"/>
</workbook>
</file>

<file path=xl/calcChain.xml><?xml version="1.0" encoding="utf-8"?>
<calcChain xmlns="http://schemas.openxmlformats.org/spreadsheetml/2006/main">
  <c r="C93" i="4" l="1"/>
  <c r="C105" i="4"/>
  <c r="F93" i="4"/>
  <c r="I93" i="4"/>
  <c r="H93" i="4"/>
  <c r="G93" i="4"/>
  <c r="E93" i="4"/>
  <c r="D93" i="4"/>
  <c r="I114" i="4"/>
  <c r="H114" i="4"/>
  <c r="G114" i="4"/>
  <c r="F114" i="4"/>
  <c r="E114" i="4"/>
  <c r="D114" i="4"/>
  <c r="C114" i="4"/>
  <c r="I232" i="4"/>
  <c r="H232" i="4"/>
  <c r="G232" i="4"/>
  <c r="F232" i="4"/>
  <c r="E232" i="4"/>
  <c r="D232" i="4"/>
  <c r="F205" i="4"/>
  <c r="G205" i="4"/>
  <c r="H205" i="4"/>
  <c r="I205" i="4"/>
  <c r="E205" i="4"/>
  <c r="D205" i="4"/>
  <c r="C221" i="4"/>
  <c r="C220" i="4" s="1"/>
  <c r="I220" i="4"/>
  <c r="H220" i="4"/>
  <c r="G220" i="4"/>
  <c r="F220" i="4"/>
  <c r="E220" i="4"/>
  <c r="D220" i="4"/>
  <c r="D165" i="4"/>
  <c r="E165" i="4"/>
  <c r="F165" i="4"/>
  <c r="G165" i="4"/>
  <c r="H165" i="4"/>
  <c r="I165" i="4"/>
  <c r="C166" i="4"/>
  <c r="C165" i="4" s="1"/>
  <c r="I117" i="4"/>
  <c r="H117" i="4"/>
  <c r="G117" i="4"/>
  <c r="F117" i="4"/>
  <c r="E117" i="4"/>
  <c r="D117" i="4"/>
  <c r="C123" i="4"/>
  <c r="C122" i="4" s="1"/>
  <c r="I122" i="4"/>
  <c r="H122" i="4"/>
  <c r="G122" i="4"/>
  <c r="F122" i="4"/>
  <c r="E122" i="4"/>
  <c r="D122" i="4"/>
  <c r="C107" i="4"/>
  <c r="C106" i="4" s="1"/>
  <c r="C109" i="4"/>
  <c r="C108" i="4" s="1"/>
  <c r="C111" i="4"/>
  <c r="C110" i="4" s="1"/>
  <c r="C113" i="4"/>
  <c r="C112" i="4" s="1"/>
  <c r="I112" i="4"/>
  <c r="H112" i="4"/>
  <c r="G112" i="4"/>
  <c r="F112" i="4"/>
  <c r="E112" i="4"/>
  <c r="D112" i="4"/>
  <c r="I110" i="4"/>
  <c r="H110" i="4"/>
  <c r="G110" i="4"/>
  <c r="F110" i="4"/>
  <c r="E110" i="4"/>
  <c r="D110" i="4"/>
  <c r="I108" i="4"/>
  <c r="H108" i="4"/>
  <c r="G108" i="4"/>
  <c r="F108" i="4"/>
  <c r="E108" i="4"/>
  <c r="D108" i="4"/>
  <c r="I106" i="4"/>
  <c r="H106" i="4"/>
  <c r="G106" i="4"/>
  <c r="F106" i="4"/>
  <c r="E106" i="4"/>
  <c r="D106" i="4"/>
  <c r="I295" i="4" l="1"/>
  <c r="H295" i="4"/>
  <c r="G295" i="4"/>
  <c r="F295" i="4"/>
  <c r="E295" i="4"/>
  <c r="D295" i="4"/>
  <c r="C299" i="4"/>
  <c r="C298" i="4" s="1"/>
  <c r="D298" i="4"/>
  <c r="G298" i="4"/>
  <c r="I298" i="4"/>
  <c r="H298" i="4"/>
  <c r="F298" i="4"/>
  <c r="E298" i="4"/>
  <c r="I277" i="4"/>
  <c r="H277" i="4"/>
  <c r="G277" i="4"/>
  <c r="F277" i="4"/>
  <c r="E277" i="4"/>
  <c r="D277" i="4"/>
  <c r="C289" i="4"/>
  <c r="C288" i="4" s="1"/>
  <c r="I288" i="4"/>
  <c r="H288" i="4"/>
  <c r="G288" i="4"/>
  <c r="F288" i="4"/>
  <c r="E288" i="4"/>
  <c r="C223" i="4"/>
  <c r="C222" i="4" s="1"/>
  <c r="I222" i="4"/>
  <c r="H222" i="4"/>
  <c r="G222" i="4"/>
  <c r="F222" i="4"/>
  <c r="E222" i="4"/>
  <c r="D288" i="4"/>
  <c r="D222" i="4"/>
  <c r="E176" i="4"/>
  <c r="E175" i="4" s="1"/>
  <c r="I225" i="4"/>
  <c r="H225" i="4"/>
  <c r="G225" i="4"/>
  <c r="F225" i="4"/>
  <c r="E225" i="4"/>
  <c r="D225" i="4"/>
  <c r="D247" i="4"/>
  <c r="C219" i="4"/>
  <c r="C218" i="4" s="1"/>
  <c r="I218" i="4"/>
  <c r="H218" i="4"/>
  <c r="G218" i="4"/>
  <c r="F218" i="4"/>
  <c r="E218" i="4"/>
  <c r="D218" i="4"/>
  <c r="I235" i="4"/>
  <c r="D202" i="4" l="1"/>
  <c r="C232" i="4"/>
  <c r="E51" i="4"/>
  <c r="F51" i="4"/>
  <c r="G51" i="4"/>
  <c r="H51" i="4"/>
  <c r="I51" i="4"/>
  <c r="D51" i="4"/>
  <c r="E29" i="4" l="1"/>
  <c r="F29" i="4"/>
  <c r="G29" i="4"/>
  <c r="H29" i="4"/>
  <c r="I29" i="4"/>
  <c r="D29" i="4"/>
  <c r="D241" i="4"/>
  <c r="C29" i="4" l="1"/>
  <c r="D62" i="4"/>
  <c r="E82" i="4"/>
  <c r="F82" i="4"/>
  <c r="G82" i="4"/>
  <c r="H82" i="4"/>
  <c r="I82" i="4"/>
  <c r="D82" i="4"/>
  <c r="E62" i="4"/>
  <c r="E61" i="4" s="1"/>
  <c r="F62" i="4"/>
  <c r="F61" i="4" s="1"/>
  <c r="G62" i="4"/>
  <c r="G61" i="4" s="1"/>
  <c r="H62" i="4"/>
  <c r="H61" i="4" s="1"/>
  <c r="I62" i="4"/>
  <c r="I61" i="4" s="1"/>
  <c r="D61" i="4"/>
  <c r="D63" i="4"/>
  <c r="E63" i="4"/>
  <c r="F63" i="4"/>
  <c r="G63" i="4"/>
  <c r="H63" i="4"/>
  <c r="I63" i="4"/>
  <c r="C64" i="4"/>
  <c r="C63" i="4" s="1"/>
  <c r="D83" i="4"/>
  <c r="E83" i="4"/>
  <c r="F83" i="4"/>
  <c r="G83" i="4"/>
  <c r="H83" i="4"/>
  <c r="I83" i="4"/>
  <c r="C84" i="4"/>
  <c r="C83" i="4" s="1"/>
  <c r="D87" i="4"/>
  <c r="E87" i="4"/>
  <c r="F87" i="4"/>
  <c r="G87" i="4"/>
  <c r="H87" i="4"/>
  <c r="I87" i="4"/>
  <c r="C88" i="4"/>
  <c r="C87" i="4" s="1"/>
  <c r="H182" i="4"/>
  <c r="I182" i="4"/>
  <c r="G182" i="4"/>
  <c r="F182" i="4"/>
  <c r="E182" i="4"/>
  <c r="D182" i="4"/>
  <c r="I136" i="4"/>
  <c r="H136" i="4"/>
  <c r="G136" i="4"/>
  <c r="F136" i="4"/>
  <c r="E136" i="4"/>
  <c r="D136" i="4"/>
  <c r="E168" i="4"/>
  <c r="E167" i="4" s="1"/>
  <c r="F168" i="4"/>
  <c r="F167" i="4" s="1"/>
  <c r="G168" i="4"/>
  <c r="G167" i="4" s="1"/>
  <c r="H168" i="4"/>
  <c r="H167" i="4" s="1"/>
  <c r="I168" i="4"/>
  <c r="I167" i="4" s="1"/>
  <c r="D168" i="4"/>
  <c r="D167" i="4" s="1"/>
  <c r="C172" i="4"/>
  <c r="C171" i="4" s="1"/>
  <c r="I171" i="4"/>
  <c r="H171" i="4"/>
  <c r="G171" i="4"/>
  <c r="F171" i="4"/>
  <c r="E171" i="4"/>
  <c r="D171" i="4"/>
  <c r="E262" i="4"/>
  <c r="F262" i="4"/>
  <c r="G262" i="4"/>
  <c r="H262" i="4"/>
  <c r="I262" i="4"/>
  <c r="D262" i="4"/>
  <c r="I270" i="4"/>
  <c r="D271" i="4"/>
  <c r="E266" i="4"/>
  <c r="E265" i="4" s="1"/>
  <c r="F266" i="4"/>
  <c r="F265" i="4" s="1"/>
  <c r="G266" i="4"/>
  <c r="G265" i="4" s="1"/>
  <c r="H266" i="4"/>
  <c r="H265" i="4" s="1"/>
  <c r="I266" i="4"/>
  <c r="I265" i="4" s="1"/>
  <c r="D266" i="4"/>
  <c r="D265" i="4" s="1"/>
  <c r="C268" i="4"/>
  <c r="C267" i="4" s="1"/>
  <c r="I267" i="4"/>
  <c r="H267" i="4"/>
  <c r="G267" i="4"/>
  <c r="F267" i="4"/>
  <c r="E267" i="4"/>
  <c r="D267" i="4"/>
  <c r="C258" i="4"/>
  <c r="C257" i="4" s="1"/>
  <c r="I257" i="4"/>
  <c r="H257" i="4"/>
  <c r="G257" i="4"/>
  <c r="F257" i="4"/>
  <c r="E257" i="4"/>
  <c r="D257" i="4"/>
  <c r="C256" i="4"/>
  <c r="C255" i="4" s="1"/>
  <c r="I255" i="4"/>
  <c r="H255" i="4"/>
  <c r="G255" i="4"/>
  <c r="F255" i="4"/>
  <c r="E255" i="4"/>
  <c r="D255" i="4"/>
  <c r="E291" i="4"/>
  <c r="F291" i="4"/>
  <c r="G291" i="4"/>
  <c r="H291" i="4"/>
  <c r="I291" i="4"/>
  <c r="D291" i="4"/>
  <c r="F294" i="4"/>
  <c r="G294" i="4"/>
  <c r="H294" i="4"/>
  <c r="I294" i="4"/>
  <c r="D294" i="4"/>
  <c r="C293" i="4"/>
  <c r="C292" i="4" s="1"/>
  <c r="I292" i="4"/>
  <c r="H292" i="4"/>
  <c r="G292" i="4"/>
  <c r="F292" i="4"/>
  <c r="E292" i="4"/>
  <c r="D292" i="4"/>
  <c r="C254" i="4"/>
  <c r="C253" i="4" s="1"/>
  <c r="I253" i="4"/>
  <c r="H253" i="4"/>
  <c r="G253" i="4"/>
  <c r="F253" i="4"/>
  <c r="E253" i="4"/>
  <c r="D253" i="4"/>
  <c r="E173" i="4"/>
  <c r="F173" i="4"/>
  <c r="G173" i="4"/>
  <c r="H173" i="4"/>
  <c r="I173" i="4"/>
  <c r="D173" i="4"/>
  <c r="C174" i="4"/>
  <c r="C173" i="4" s="1"/>
  <c r="E179" i="4"/>
  <c r="F179" i="4"/>
  <c r="G179" i="4"/>
  <c r="H179" i="4"/>
  <c r="I179" i="4"/>
  <c r="D179" i="4"/>
  <c r="E125" i="4"/>
  <c r="F125" i="4"/>
  <c r="F124" i="4" s="1"/>
  <c r="G125" i="4"/>
  <c r="G124" i="4" s="1"/>
  <c r="H125" i="4"/>
  <c r="H124" i="4" s="1"/>
  <c r="I125" i="4"/>
  <c r="I124" i="4" s="1"/>
  <c r="D125" i="4"/>
  <c r="D124" i="4" s="1"/>
  <c r="C97" i="4"/>
  <c r="C96" i="4" s="1"/>
  <c r="I96" i="4"/>
  <c r="H96" i="4"/>
  <c r="G96" i="4"/>
  <c r="F96" i="4"/>
  <c r="E96" i="4"/>
  <c r="D96" i="4"/>
  <c r="F50" i="4"/>
  <c r="G50" i="4"/>
  <c r="H50" i="4"/>
  <c r="I50" i="4"/>
  <c r="D50" i="4"/>
  <c r="C55" i="4"/>
  <c r="C54" i="4" s="1"/>
  <c r="I54" i="4"/>
  <c r="H54" i="4"/>
  <c r="G54" i="4"/>
  <c r="F54" i="4"/>
  <c r="E54" i="4"/>
  <c r="D54" i="4"/>
  <c r="E52" i="4"/>
  <c r="F52" i="4"/>
  <c r="G52" i="4"/>
  <c r="H52" i="4"/>
  <c r="I52" i="4"/>
  <c r="D52" i="4"/>
  <c r="C53" i="4"/>
  <c r="C52" i="4" s="1"/>
  <c r="C252" i="4"/>
  <c r="C251" i="4" s="1"/>
  <c r="I251" i="4"/>
  <c r="H251" i="4"/>
  <c r="G251" i="4"/>
  <c r="F251" i="4"/>
  <c r="E251" i="4"/>
  <c r="D251" i="4"/>
  <c r="C250" i="4"/>
  <c r="C249" i="4" s="1"/>
  <c r="I249" i="4"/>
  <c r="H249" i="4"/>
  <c r="G249" i="4"/>
  <c r="F249" i="4"/>
  <c r="E249" i="4"/>
  <c r="D249" i="4"/>
  <c r="E169" i="4"/>
  <c r="F169" i="4"/>
  <c r="G169" i="4"/>
  <c r="H169" i="4"/>
  <c r="I169" i="4"/>
  <c r="D169" i="4"/>
  <c r="C170" i="4"/>
  <c r="C169" i="4" s="1"/>
  <c r="E286" i="4"/>
  <c r="F286" i="4"/>
  <c r="G286" i="4"/>
  <c r="H286" i="4"/>
  <c r="I286" i="4"/>
  <c r="D286" i="4"/>
  <c r="C287" i="4"/>
  <c r="C286" i="4" s="1"/>
  <c r="I282" i="4"/>
  <c r="E128" i="4"/>
  <c r="F128" i="4"/>
  <c r="G128" i="4"/>
  <c r="H128" i="4"/>
  <c r="I128" i="4"/>
  <c r="D128" i="4"/>
  <c r="C129" i="4"/>
  <c r="C128" i="4" s="1"/>
  <c r="E43" i="4"/>
  <c r="E42" i="4" s="1"/>
  <c r="F43" i="4"/>
  <c r="F42" i="4" s="1"/>
  <c r="G43" i="4"/>
  <c r="G42" i="4" s="1"/>
  <c r="H43" i="4"/>
  <c r="H42" i="4" s="1"/>
  <c r="I43" i="4"/>
  <c r="I42" i="4" s="1"/>
  <c r="D43" i="4"/>
  <c r="D42" i="4" s="1"/>
  <c r="C47" i="4"/>
  <c r="C46" i="4" s="1"/>
  <c r="I46" i="4"/>
  <c r="H46" i="4"/>
  <c r="G46" i="4"/>
  <c r="F46" i="4"/>
  <c r="E46" i="4"/>
  <c r="D46" i="4"/>
  <c r="E177" i="4"/>
  <c r="F177" i="4"/>
  <c r="G177" i="4"/>
  <c r="H177" i="4"/>
  <c r="I177" i="4"/>
  <c r="D177" i="4"/>
  <c r="C178" i="4"/>
  <c r="C177" i="4" s="1"/>
  <c r="I176" i="4"/>
  <c r="I175" i="4" s="1"/>
  <c r="H176" i="4"/>
  <c r="H175" i="4" s="1"/>
  <c r="G176" i="4"/>
  <c r="G175" i="4" s="1"/>
  <c r="F176" i="4"/>
  <c r="D176" i="4"/>
  <c r="D175" i="4" s="1"/>
  <c r="E130" i="4"/>
  <c r="F130" i="4"/>
  <c r="G130" i="4"/>
  <c r="H130" i="4"/>
  <c r="I130" i="4"/>
  <c r="D130" i="4"/>
  <c r="C131" i="4"/>
  <c r="C130" i="4" s="1"/>
  <c r="E163" i="4"/>
  <c r="F163" i="4"/>
  <c r="G163" i="4"/>
  <c r="H163" i="4"/>
  <c r="I163" i="4"/>
  <c r="D163" i="4"/>
  <c r="C164" i="4"/>
  <c r="C163" i="4" s="1"/>
  <c r="D126" i="4"/>
  <c r="E126" i="4"/>
  <c r="F126" i="4"/>
  <c r="G126" i="4"/>
  <c r="H126" i="4"/>
  <c r="I126" i="4"/>
  <c r="C127" i="4"/>
  <c r="C126" i="4" s="1"/>
  <c r="D18" i="4" l="1"/>
  <c r="G60" i="4"/>
  <c r="G59" i="4" s="1"/>
  <c r="E22" i="4"/>
  <c r="E21" i="4" s="1"/>
  <c r="D60" i="4"/>
  <c r="H22" i="4"/>
  <c r="H21" i="4" s="1"/>
  <c r="F60" i="4"/>
  <c r="G22" i="4"/>
  <c r="G21" i="4" s="1"/>
  <c r="I60" i="4"/>
  <c r="I59" i="4" s="1"/>
  <c r="E60" i="4"/>
  <c r="E59" i="4" s="1"/>
  <c r="D22" i="4"/>
  <c r="F22" i="4"/>
  <c r="I230" i="4"/>
  <c r="H60" i="4"/>
  <c r="H59" i="4" s="1"/>
  <c r="I22" i="4"/>
  <c r="I134" i="4"/>
  <c r="C295" i="4"/>
  <c r="C294" i="4" s="1"/>
  <c r="F134" i="4"/>
  <c r="E134" i="4"/>
  <c r="H134" i="4"/>
  <c r="C182" i="4"/>
  <c r="C62" i="4"/>
  <c r="C61" i="4" s="1"/>
  <c r="C262" i="4"/>
  <c r="G134" i="4"/>
  <c r="E294" i="4"/>
  <c r="C291" i="4"/>
  <c r="C136" i="4"/>
  <c r="D134" i="4"/>
  <c r="C266" i="4"/>
  <c r="C265" i="4" s="1"/>
  <c r="C51" i="4"/>
  <c r="C50" i="4" s="1"/>
  <c r="C125" i="4"/>
  <c r="C124" i="4" s="1"/>
  <c r="E124" i="4"/>
  <c r="E50" i="4"/>
  <c r="C168" i="4"/>
  <c r="C167" i="4" s="1"/>
  <c r="C43" i="4"/>
  <c r="C42" i="4" s="1"/>
  <c r="C176" i="4"/>
  <c r="C175" i="4" s="1"/>
  <c r="F175" i="4"/>
  <c r="E77" i="4"/>
  <c r="F77" i="4"/>
  <c r="G77" i="4"/>
  <c r="H77" i="4"/>
  <c r="I77" i="4"/>
  <c r="D77" i="4"/>
  <c r="C78" i="4"/>
  <c r="C77" i="4" s="1"/>
  <c r="C86" i="4"/>
  <c r="I85" i="4"/>
  <c r="H85" i="4"/>
  <c r="G85" i="4"/>
  <c r="F85" i="4"/>
  <c r="E85" i="4"/>
  <c r="D85" i="4"/>
  <c r="I81" i="4"/>
  <c r="H81" i="4"/>
  <c r="G81" i="4"/>
  <c r="F81" i="4"/>
  <c r="E81" i="4"/>
  <c r="D81" i="4"/>
  <c r="D79" i="4"/>
  <c r="E79" i="4"/>
  <c r="F79" i="4"/>
  <c r="G79" i="4"/>
  <c r="H79" i="4"/>
  <c r="I79" i="4"/>
  <c r="C80" i="4"/>
  <c r="C79" i="4" s="1"/>
  <c r="G92" i="4"/>
  <c r="D92" i="4"/>
  <c r="E92" i="4"/>
  <c r="F92" i="4"/>
  <c r="H92" i="4"/>
  <c r="I92" i="4"/>
  <c r="D94" i="4"/>
  <c r="E94" i="4"/>
  <c r="F94" i="4"/>
  <c r="G94" i="4"/>
  <c r="H94" i="4"/>
  <c r="I94" i="4"/>
  <c r="C95" i="4"/>
  <c r="C94" i="4" s="1"/>
  <c r="C98" i="4"/>
  <c r="C99" i="4"/>
  <c r="D100" i="4"/>
  <c r="E100" i="4"/>
  <c r="G100" i="4"/>
  <c r="H100" i="4"/>
  <c r="I100" i="4"/>
  <c r="C101" i="4"/>
  <c r="C100" i="4" s="1"/>
  <c r="D102" i="4"/>
  <c r="E102" i="4"/>
  <c r="F102" i="4"/>
  <c r="G102" i="4"/>
  <c r="H102" i="4"/>
  <c r="I102" i="4"/>
  <c r="C103" i="4"/>
  <c r="C102" i="4" s="1"/>
  <c r="D116" i="4"/>
  <c r="E116" i="4"/>
  <c r="G116" i="4"/>
  <c r="I116" i="4"/>
  <c r="D118" i="4"/>
  <c r="E118" i="4"/>
  <c r="F118" i="4"/>
  <c r="G118" i="4"/>
  <c r="H118" i="4"/>
  <c r="I118" i="4"/>
  <c r="C119" i="4"/>
  <c r="C118" i="4" s="1"/>
  <c r="D120" i="4"/>
  <c r="E120" i="4"/>
  <c r="F120" i="4"/>
  <c r="G120" i="4"/>
  <c r="H120" i="4"/>
  <c r="I120" i="4"/>
  <c r="C121" i="4"/>
  <c r="C120" i="4" s="1"/>
  <c r="I135" i="4"/>
  <c r="D137" i="4"/>
  <c r="E137" i="4"/>
  <c r="F137" i="4"/>
  <c r="G137" i="4"/>
  <c r="H137" i="4"/>
  <c r="I137" i="4"/>
  <c r="C138" i="4"/>
  <c r="C137" i="4" s="1"/>
  <c r="D139" i="4"/>
  <c r="E139" i="4"/>
  <c r="F139" i="4"/>
  <c r="G139" i="4"/>
  <c r="H139" i="4"/>
  <c r="I139" i="4"/>
  <c r="C140" i="4"/>
  <c r="C139" i="4" s="1"/>
  <c r="D141" i="4"/>
  <c r="E141" i="4"/>
  <c r="F141" i="4"/>
  <c r="G141" i="4"/>
  <c r="H141" i="4"/>
  <c r="I141" i="4"/>
  <c r="C142" i="4"/>
  <c r="C141" i="4" s="1"/>
  <c r="D143" i="4"/>
  <c r="E143" i="4"/>
  <c r="F143" i="4"/>
  <c r="G143" i="4"/>
  <c r="H143" i="4"/>
  <c r="I143" i="4"/>
  <c r="C144" i="4"/>
  <c r="D145" i="4"/>
  <c r="E145" i="4"/>
  <c r="F145" i="4"/>
  <c r="G145" i="4"/>
  <c r="H145" i="4"/>
  <c r="I145" i="4"/>
  <c r="C146" i="4"/>
  <c r="D147" i="4"/>
  <c r="E147" i="4"/>
  <c r="F147" i="4"/>
  <c r="G147" i="4"/>
  <c r="H147" i="4"/>
  <c r="I147" i="4"/>
  <c r="C148" i="4"/>
  <c r="C147" i="4" s="1"/>
  <c r="D149" i="4"/>
  <c r="E149" i="4"/>
  <c r="F149" i="4"/>
  <c r="G149" i="4"/>
  <c r="H149" i="4"/>
  <c r="I149" i="4"/>
  <c r="C150" i="4"/>
  <c r="C149" i="4" s="1"/>
  <c r="D151" i="4"/>
  <c r="E151" i="4"/>
  <c r="F151" i="4"/>
  <c r="G151" i="4"/>
  <c r="I151" i="4"/>
  <c r="C152" i="4"/>
  <c r="C151" i="4" s="1"/>
  <c r="E153" i="4"/>
  <c r="F153" i="4"/>
  <c r="G153" i="4"/>
  <c r="H153" i="4"/>
  <c r="I153" i="4"/>
  <c r="C154" i="4"/>
  <c r="C153" i="4" s="1"/>
  <c r="D155" i="4"/>
  <c r="E155" i="4"/>
  <c r="F155" i="4"/>
  <c r="G155" i="4"/>
  <c r="H155" i="4"/>
  <c r="I155" i="4"/>
  <c r="C156" i="4"/>
  <c r="C155" i="4" s="1"/>
  <c r="D157" i="4"/>
  <c r="E157" i="4"/>
  <c r="F157" i="4"/>
  <c r="G157" i="4"/>
  <c r="H157" i="4"/>
  <c r="I157" i="4"/>
  <c r="C158" i="4"/>
  <c r="C157" i="4" s="1"/>
  <c r="D159" i="4"/>
  <c r="E159" i="4"/>
  <c r="F159" i="4"/>
  <c r="G159" i="4"/>
  <c r="H159" i="4"/>
  <c r="I159" i="4"/>
  <c r="C160" i="4"/>
  <c r="C159" i="4" s="1"/>
  <c r="D161" i="4"/>
  <c r="E161" i="4"/>
  <c r="F161" i="4"/>
  <c r="G161" i="4"/>
  <c r="H161" i="4"/>
  <c r="I161" i="4"/>
  <c r="C162" i="4"/>
  <c r="C161" i="4" s="1"/>
  <c r="C180" i="4"/>
  <c r="C179" i="4" s="1"/>
  <c r="D181" i="4"/>
  <c r="E181" i="4"/>
  <c r="F181" i="4"/>
  <c r="G181" i="4"/>
  <c r="H181" i="4"/>
  <c r="I181" i="4"/>
  <c r="D183" i="4"/>
  <c r="E183" i="4"/>
  <c r="F183" i="4"/>
  <c r="G183" i="4"/>
  <c r="H183" i="4"/>
  <c r="I183" i="4"/>
  <c r="C184" i="4"/>
  <c r="C183" i="4" s="1"/>
  <c r="D185" i="4"/>
  <c r="E185" i="4"/>
  <c r="F185" i="4"/>
  <c r="G185" i="4"/>
  <c r="H185" i="4"/>
  <c r="I185" i="4"/>
  <c r="C186" i="4"/>
  <c r="C185" i="4" s="1"/>
  <c r="D187" i="4"/>
  <c r="E187" i="4"/>
  <c r="F187" i="4"/>
  <c r="G187" i="4"/>
  <c r="H187" i="4"/>
  <c r="I187" i="4"/>
  <c r="C188" i="4"/>
  <c r="C187" i="4" s="1"/>
  <c r="D189" i="4"/>
  <c r="E189" i="4"/>
  <c r="F189" i="4"/>
  <c r="G189" i="4"/>
  <c r="H189" i="4"/>
  <c r="I189" i="4"/>
  <c r="C190" i="4"/>
  <c r="C189" i="4" s="1"/>
  <c r="D191" i="4"/>
  <c r="E191" i="4"/>
  <c r="F191" i="4"/>
  <c r="G191" i="4"/>
  <c r="H191" i="4"/>
  <c r="I191" i="4"/>
  <c r="C192" i="4"/>
  <c r="C191" i="4" s="1"/>
  <c r="D193" i="4"/>
  <c r="E193" i="4"/>
  <c r="F193" i="4"/>
  <c r="G193" i="4"/>
  <c r="H193" i="4"/>
  <c r="I193" i="4"/>
  <c r="C194" i="4"/>
  <c r="C193" i="4" s="1"/>
  <c r="D195" i="4"/>
  <c r="E195" i="4"/>
  <c r="F195" i="4"/>
  <c r="G195" i="4"/>
  <c r="H195" i="4"/>
  <c r="I195" i="4"/>
  <c r="C196" i="4"/>
  <c r="C195" i="4" s="1"/>
  <c r="D197" i="4"/>
  <c r="E197" i="4"/>
  <c r="F197" i="4"/>
  <c r="G197" i="4"/>
  <c r="H197" i="4"/>
  <c r="I197" i="4"/>
  <c r="C198" i="4"/>
  <c r="C197" i="4" s="1"/>
  <c r="D199" i="4"/>
  <c r="E199" i="4"/>
  <c r="F199" i="4"/>
  <c r="G199" i="4"/>
  <c r="H199" i="4"/>
  <c r="I199" i="4"/>
  <c r="C200" i="4"/>
  <c r="C199" i="4" s="1"/>
  <c r="E203" i="4"/>
  <c r="D206" i="4"/>
  <c r="E206" i="4"/>
  <c r="F206" i="4"/>
  <c r="G206" i="4"/>
  <c r="H206" i="4"/>
  <c r="I206" i="4"/>
  <c r="C207" i="4"/>
  <c r="C206" i="4" s="1"/>
  <c r="D208" i="4"/>
  <c r="E208" i="4"/>
  <c r="F208" i="4"/>
  <c r="G208" i="4"/>
  <c r="H208" i="4"/>
  <c r="I208" i="4"/>
  <c r="C209" i="4"/>
  <c r="C208" i="4" s="1"/>
  <c r="D210" i="4"/>
  <c r="E210" i="4"/>
  <c r="F210" i="4"/>
  <c r="G210" i="4"/>
  <c r="H210" i="4"/>
  <c r="I210" i="4"/>
  <c r="C211" i="4"/>
  <c r="C210" i="4" s="1"/>
  <c r="D212" i="4"/>
  <c r="E212" i="4"/>
  <c r="F212" i="4"/>
  <c r="G212" i="4"/>
  <c r="H212" i="4"/>
  <c r="I212" i="4"/>
  <c r="C213" i="4"/>
  <c r="C212" i="4" s="1"/>
  <c r="D214" i="4"/>
  <c r="E214" i="4"/>
  <c r="F214" i="4"/>
  <c r="G214" i="4"/>
  <c r="H214" i="4"/>
  <c r="I214" i="4"/>
  <c r="C215" i="4"/>
  <c r="C214" i="4" s="1"/>
  <c r="D216" i="4"/>
  <c r="E216" i="4"/>
  <c r="F216" i="4"/>
  <c r="G216" i="4"/>
  <c r="H216" i="4"/>
  <c r="I216" i="4"/>
  <c r="C217" i="4"/>
  <c r="C216" i="4" s="1"/>
  <c r="E224" i="4"/>
  <c r="G224" i="4"/>
  <c r="H224" i="4"/>
  <c r="I224" i="4"/>
  <c r="D226" i="4"/>
  <c r="E226" i="4"/>
  <c r="F226" i="4"/>
  <c r="G226" i="4"/>
  <c r="H226" i="4"/>
  <c r="I226" i="4"/>
  <c r="C227" i="4"/>
  <c r="C226" i="4" s="1"/>
  <c r="E231" i="4"/>
  <c r="H231" i="4"/>
  <c r="I231" i="4"/>
  <c r="D233" i="4"/>
  <c r="E233" i="4"/>
  <c r="F233" i="4"/>
  <c r="G233" i="4"/>
  <c r="H233" i="4"/>
  <c r="I233" i="4"/>
  <c r="C234" i="4"/>
  <c r="C233" i="4" s="1"/>
  <c r="D235" i="4"/>
  <c r="E235" i="4"/>
  <c r="F235" i="4"/>
  <c r="G235" i="4"/>
  <c r="H235" i="4"/>
  <c r="C236" i="4"/>
  <c r="C235" i="4" s="1"/>
  <c r="D237" i="4"/>
  <c r="E237" i="4"/>
  <c r="F237" i="4"/>
  <c r="G237" i="4"/>
  <c r="H237" i="4"/>
  <c r="I237" i="4"/>
  <c r="C238" i="4"/>
  <c r="C237" i="4" s="1"/>
  <c r="D239" i="4"/>
  <c r="E239" i="4"/>
  <c r="F239" i="4"/>
  <c r="G239" i="4"/>
  <c r="H239" i="4"/>
  <c r="I239" i="4"/>
  <c r="C240" i="4"/>
  <c r="C239" i="4" s="1"/>
  <c r="E241" i="4"/>
  <c r="F241" i="4"/>
  <c r="G241" i="4"/>
  <c r="H241" i="4"/>
  <c r="I241" i="4"/>
  <c r="C242" i="4"/>
  <c r="C241" i="4" s="1"/>
  <c r="D243" i="4"/>
  <c r="E243" i="4"/>
  <c r="F243" i="4"/>
  <c r="G243" i="4"/>
  <c r="H243" i="4"/>
  <c r="I243" i="4"/>
  <c r="C244" i="4"/>
  <c r="C243" i="4" s="1"/>
  <c r="D245" i="4"/>
  <c r="E245" i="4"/>
  <c r="F245" i="4"/>
  <c r="G245" i="4"/>
  <c r="H245" i="4"/>
  <c r="I245" i="4"/>
  <c r="C246" i="4"/>
  <c r="C245" i="4" s="1"/>
  <c r="E247" i="4"/>
  <c r="F247" i="4"/>
  <c r="G247" i="4"/>
  <c r="H247" i="4"/>
  <c r="I247" i="4"/>
  <c r="C248" i="4"/>
  <c r="C247" i="4" s="1"/>
  <c r="D259" i="4"/>
  <c r="E259" i="4"/>
  <c r="F259" i="4"/>
  <c r="G259" i="4"/>
  <c r="H259" i="4"/>
  <c r="I259" i="4"/>
  <c r="C260" i="4"/>
  <c r="C259" i="4" s="1"/>
  <c r="D261" i="4"/>
  <c r="E261" i="4"/>
  <c r="F261" i="4"/>
  <c r="G261" i="4"/>
  <c r="H261" i="4"/>
  <c r="I261" i="4"/>
  <c r="D263" i="4"/>
  <c r="E263" i="4"/>
  <c r="F263" i="4"/>
  <c r="G263" i="4"/>
  <c r="H263" i="4"/>
  <c r="I263" i="4"/>
  <c r="C264" i="4"/>
  <c r="I269" i="4"/>
  <c r="D270" i="4"/>
  <c r="D269" i="4" s="1"/>
  <c r="E270" i="4"/>
  <c r="E269" i="4" s="1"/>
  <c r="F270" i="4"/>
  <c r="F269" i="4" s="1"/>
  <c r="G270" i="4"/>
  <c r="G269" i="4" s="1"/>
  <c r="H270" i="4"/>
  <c r="H269" i="4" s="1"/>
  <c r="E271" i="4"/>
  <c r="F271" i="4"/>
  <c r="G271" i="4"/>
  <c r="H271" i="4" s="1"/>
  <c r="I271" i="4"/>
  <c r="C272" i="4"/>
  <c r="D276" i="4"/>
  <c r="E276" i="4"/>
  <c r="G276" i="4"/>
  <c r="H276" i="4"/>
  <c r="I276" i="4"/>
  <c r="D278" i="4"/>
  <c r="E278" i="4"/>
  <c r="F278" i="4"/>
  <c r="G278" i="4"/>
  <c r="H278" i="4"/>
  <c r="I278" i="4"/>
  <c r="C279" i="4"/>
  <c r="C278" i="4" s="1"/>
  <c r="D280" i="4"/>
  <c r="E280" i="4"/>
  <c r="F280" i="4"/>
  <c r="G280" i="4"/>
  <c r="H280" i="4"/>
  <c r="I280" i="4"/>
  <c r="C281" i="4"/>
  <c r="C280" i="4" s="1"/>
  <c r="D282" i="4"/>
  <c r="E282" i="4"/>
  <c r="F282" i="4"/>
  <c r="G282" i="4"/>
  <c r="H282" i="4"/>
  <c r="C283" i="4"/>
  <c r="C282" i="4" s="1"/>
  <c r="D284" i="4"/>
  <c r="E284" i="4"/>
  <c r="F284" i="4"/>
  <c r="G284" i="4"/>
  <c r="H284" i="4"/>
  <c r="I284" i="4"/>
  <c r="C285" i="4"/>
  <c r="C284" i="4" s="1"/>
  <c r="E290" i="4"/>
  <c r="F290" i="4"/>
  <c r="G290" i="4"/>
  <c r="H290" i="4"/>
  <c r="I290" i="4"/>
  <c r="D296" i="4"/>
  <c r="E296" i="4"/>
  <c r="F296" i="4"/>
  <c r="G296" i="4"/>
  <c r="H296" i="4"/>
  <c r="I296" i="4"/>
  <c r="C297" i="4"/>
  <c r="D301" i="4"/>
  <c r="E301" i="4"/>
  <c r="E300" i="4" s="1"/>
  <c r="F301" i="4"/>
  <c r="F300" i="4" s="1"/>
  <c r="G301" i="4"/>
  <c r="G300" i="4" s="1"/>
  <c r="H301" i="4"/>
  <c r="H300" i="4" s="1"/>
  <c r="I301" i="4"/>
  <c r="I300" i="4" s="1"/>
  <c r="D302" i="4"/>
  <c r="E302" i="4"/>
  <c r="F302" i="4"/>
  <c r="G302" i="4"/>
  <c r="H302" i="4"/>
  <c r="I302" i="4"/>
  <c r="C303" i="4"/>
  <c r="C302" i="4" s="1"/>
  <c r="D304" i="4"/>
  <c r="E304" i="4"/>
  <c r="F304" i="4"/>
  <c r="G304" i="4"/>
  <c r="H304" i="4"/>
  <c r="I304" i="4"/>
  <c r="C305" i="4"/>
  <c r="C304" i="4" s="1"/>
  <c r="C57" i="4"/>
  <c r="C56" i="4" s="1"/>
  <c r="D56" i="4"/>
  <c r="E56" i="4"/>
  <c r="F56" i="4"/>
  <c r="G56" i="4"/>
  <c r="I56" i="4"/>
  <c r="D65" i="4"/>
  <c r="E65" i="4"/>
  <c r="F65" i="4"/>
  <c r="G65" i="4"/>
  <c r="H65" i="4"/>
  <c r="I65" i="4"/>
  <c r="C66" i="4"/>
  <c r="D67" i="4"/>
  <c r="E67" i="4"/>
  <c r="F67" i="4"/>
  <c r="G67" i="4"/>
  <c r="H67" i="4"/>
  <c r="I67" i="4"/>
  <c r="C68" i="4"/>
  <c r="C67" i="4" s="1"/>
  <c r="D69" i="4"/>
  <c r="E69" i="4"/>
  <c r="F69" i="4"/>
  <c r="G69" i="4"/>
  <c r="H69" i="4"/>
  <c r="I69" i="4"/>
  <c r="C70" i="4"/>
  <c r="C69" i="4" s="1"/>
  <c r="D71" i="4"/>
  <c r="E71" i="4"/>
  <c r="F71" i="4"/>
  <c r="G71" i="4"/>
  <c r="H71" i="4"/>
  <c r="I71" i="4"/>
  <c r="C72" i="4"/>
  <c r="C71" i="4" s="1"/>
  <c r="D73" i="4"/>
  <c r="E73" i="4"/>
  <c r="F73" i="4"/>
  <c r="G73" i="4"/>
  <c r="H73" i="4"/>
  <c r="I73" i="4"/>
  <c r="C74" i="4"/>
  <c r="C73" i="4" s="1"/>
  <c r="D75" i="4"/>
  <c r="E75" i="4"/>
  <c r="F75" i="4"/>
  <c r="G75" i="4"/>
  <c r="H75" i="4"/>
  <c r="I75" i="4"/>
  <c r="C76" i="4"/>
  <c r="C75" i="4" s="1"/>
  <c r="C45" i="4"/>
  <c r="C44" i="4" s="1"/>
  <c r="C41" i="4"/>
  <c r="C39" i="4"/>
  <c r="C37" i="4"/>
  <c r="C36" i="4" s="1"/>
  <c r="C35" i="4"/>
  <c r="D44" i="4"/>
  <c r="E44" i="4"/>
  <c r="F44" i="4"/>
  <c r="G44" i="4"/>
  <c r="H44" i="4"/>
  <c r="I44" i="4"/>
  <c r="I48" i="4"/>
  <c r="G48" i="4"/>
  <c r="F48" i="4"/>
  <c r="E48" i="4"/>
  <c r="D48" i="4"/>
  <c r="C49" i="4"/>
  <c r="C48" i="4" s="1"/>
  <c r="F40" i="4"/>
  <c r="G40" i="4"/>
  <c r="H40" i="4"/>
  <c r="I40" i="4"/>
  <c r="E40" i="4"/>
  <c r="D40" i="4"/>
  <c r="F36" i="4"/>
  <c r="G36" i="4"/>
  <c r="H36" i="4"/>
  <c r="I36" i="4"/>
  <c r="F34" i="4"/>
  <c r="G34" i="4"/>
  <c r="H34" i="4"/>
  <c r="I34" i="4"/>
  <c r="E34" i="4"/>
  <c r="D34" i="4"/>
  <c r="F38" i="4"/>
  <c r="G38" i="4"/>
  <c r="H38" i="4"/>
  <c r="I38" i="4"/>
  <c r="E38" i="4"/>
  <c r="D38" i="4"/>
  <c r="E30" i="4"/>
  <c r="F30" i="4"/>
  <c r="G30" i="4"/>
  <c r="B20" i="6"/>
  <c r="B3" i="6"/>
  <c r="D27" i="6"/>
  <c r="E36" i="4"/>
  <c r="D36" i="4"/>
  <c r="C33" i="4"/>
  <c r="C32" i="4" s="1"/>
  <c r="I32" i="4"/>
  <c r="H32" i="4"/>
  <c r="G32" i="4"/>
  <c r="F32" i="4"/>
  <c r="E32" i="4"/>
  <c r="D32" i="4"/>
  <c r="C31" i="4"/>
  <c r="C30" i="4" s="1"/>
  <c r="I30" i="4"/>
  <c r="H30" i="4"/>
  <c r="D30" i="4"/>
  <c r="E230" i="4" l="1"/>
  <c r="E229" i="4" s="1"/>
  <c r="C134" i="4"/>
  <c r="I20" i="4"/>
  <c r="I19" i="4" s="1"/>
  <c r="H20" i="4"/>
  <c r="H19" i="4" s="1"/>
  <c r="G20" i="4"/>
  <c r="G19" i="4" s="1"/>
  <c r="F20" i="4"/>
  <c r="F19" i="4" s="1"/>
  <c r="H24" i="4"/>
  <c r="E20" i="4"/>
  <c r="E19" i="4" s="1"/>
  <c r="D24" i="4"/>
  <c r="C22" i="4"/>
  <c r="H27" i="4"/>
  <c r="H18" i="4"/>
  <c r="H17" i="4" s="1"/>
  <c r="D27" i="4"/>
  <c r="D26" i="4" s="1"/>
  <c r="F224" i="4"/>
  <c r="F24" i="4"/>
  <c r="E28" i="4"/>
  <c r="E18" i="4"/>
  <c r="E17" i="4" s="1"/>
  <c r="E27" i="4"/>
  <c r="E26" i="4" s="1"/>
  <c r="C60" i="4"/>
  <c r="F18" i="4"/>
  <c r="F17" i="4" s="1"/>
  <c r="F27" i="4"/>
  <c r="F26" i="4" s="1"/>
  <c r="E24" i="4"/>
  <c r="I18" i="4"/>
  <c r="I17" i="4" s="1"/>
  <c r="I27" i="4"/>
  <c r="I26" i="4" s="1"/>
  <c r="G28" i="4"/>
  <c r="G27" i="4"/>
  <c r="G26" i="4" s="1"/>
  <c r="G18" i="4"/>
  <c r="G17" i="4" s="1"/>
  <c r="D91" i="4"/>
  <c r="D90" i="4" s="1"/>
  <c r="D20" i="4"/>
  <c r="G24" i="4"/>
  <c r="I24" i="4"/>
  <c r="H275" i="4"/>
  <c r="H274" i="4" s="1"/>
  <c r="I91" i="4"/>
  <c r="I90" i="4" s="1"/>
  <c r="G204" i="4"/>
  <c r="G203" i="4"/>
  <c r="G202" i="4" s="1"/>
  <c r="H116" i="4"/>
  <c r="H91" i="4"/>
  <c r="H90" i="4" s="1"/>
  <c r="D230" i="4"/>
  <c r="D229" i="4" s="1"/>
  <c r="F204" i="4"/>
  <c r="F203" i="4"/>
  <c r="F202" i="4" s="1"/>
  <c r="G91" i="4"/>
  <c r="G90" i="4" s="1"/>
  <c r="G230" i="4"/>
  <c r="G229" i="4" s="1"/>
  <c r="E275" i="4"/>
  <c r="E274" i="4" s="1"/>
  <c r="H230" i="4"/>
  <c r="H229" i="4" s="1"/>
  <c r="D300" i="4"/>
  <c r="C301" i="4"/>
  <c r="C300" i="4" s="1"/>
  <c r="I204" i="4"/>
  <c r="I203" i="4"/>
  <c r="I202" i="4" s="1"/>
  <c r="E204" i="4"/>
  <c r="E202" i="4"/>
  <c r="F116" i="4"/>
  <c r="F91" i="4"/>
  <c r="F90" i="4" s="1"/>
  <c r="I275" i="4"/>
  <c r="I274" i="4" s="1"/>
  <c r="F275" i="4"/>
  <c r="F274" i="4" s="1"/>
  <c r="H204" i="4"/>
  <c r="H203" i="4"/>
  <c r="H202" i="4" s="1"/>
  <c r="D204" i="4"/>
  <c r="D203" i="4"/>
  <c r="F230" i="4"/>
  <c r="F229" i="4" s="1"/>
  <c r="G275" i="4"/>
  <c r="G274" i="4" s="1"/>
  <c r="E91" i="4"/>
  <c r="D275" i="4"/>
  <c r="D274" i="4" s="1"/>
  <c r="C82" i="4"/>
  <c r="C81" i="4"/>
  <c r="E135" i="4"/>
  <c r="C85" i="4"/>
  <c r="F276" i="4"/>
  <c r="G231" i="4"/>
  <c r="H133" i="4"/>
  <c r="D135" i="4"/>
  <c r="C225" i="4"/>
  <c r="C224" i="4" s="1"/>
  <c r="C143" i="4"/>
  <c r="C231" i="4"/>
  <c r="C181" i="4"/>
  <c r="G135" i="4"/>
  <c r="C145" i="4"/>
  <c r="F135" i="4"/>
  <c r="D59" i="4"/>
  <c r="C271" i="4"/>
  <c r="C270" i="4"/>
  <c r="C269" i="4" s="1"/>
  <c r="C263" i="4"/>
  <c r="C261" i="4"/>
  <c r="C277" i="4"/>
  <c r="F231" i="4"/>
  <c r="C296" i="4"/>
  <c r="C290" i="4"/>
  <c r="I229" i="4"/>
  <c r="D231" i="4"/>
  <c r="D224" i="4"/>
  <c r="C205" i="4"/>
  <c r="C204" i="4" s="1"/>
  <c r="I133" i="4"/>
  <c r="C117" i="4"/>
  <c r="C116" i="4" s="1"/>
  <c r="F59" i="4"/>
  <c r="C65" i="4"/>
  <c r="H28" i="4"/>
  <c r="F21" i="4"/>
  <c r="I21" i="4"/>
  <c r="D28" i="4"/>
  <c r="C38" i="4"/>
  <c r="C34" i="4"/>
  <c r="F28" i="4"/>
  <c r="I28" i="4"/>
  <c r="C40" i="4"/>
  <c r="C28" i="4"/>
  <c r="D14" i="4" l="1"/>
  <c r="I23" i="4"/>
  <c r="I14" i="4"/>
  <c r="I13" i="4" s="1"/>
  <c r="H23" i="4"/>
  <c r="H14" i="4"/>
  <c r="H13" i="4" s="1"/>
  <c r="G23" i="4"/>
  <c r="G14" i="4"/>
  <c r="G13" i="4" s="1"/>
  <c r="F23" i="4"/>
  <c r="F14" i="4"/>
  <c r="F13" i="4" s="1"/>
  <c r="E23" i="4"/>
  <c r="E14" i="4"/>
  <c r="E13" i="4" s="1"/>
  <c r="C91" i="4"/>
  <c r="C90" i="4" s="1"/>
  <c r="C24" i="4"/>
  <c r="C23" i="4" s="1"/>
  <c r="C27" i="4"/>
  <c r="C26" i="4" s="1"/>
  <c r="C20" i="4"/>
  <c r="C19" i="4" s="1"/>
  <c r="D19" i="4"/>
  <c r="C18" i="4"/>
  <c r="D17" i="4"/>
  <c r="H26" i="4"/>
  <c r="C275" i="4"/>
  <c r="C274" i="4" s="1"/>
  <c r="E90" i="4"/>
  <c r="C135" i="4"/>
  <c r="D133" i="4"/>
  <c r="F133" i="4"/>
  <c r="E133" i="4"/>
  <c r="G133" i="4"/>
  <c r="C92" i="4"/>
  <c r="H135" i="4"/>
  <c r="C203" i="4"/>
  <c r="C202" i="4" s="1"/>
  <c r="C230" i="4"/>
  <c r="C229" i="4" s="1"/>
  <c r="C276" i="4"/>
  <c r="C59" i="4"/>
  <c r="C21" i="4"/>
  <c r="D21" i="4"/>
  <c r="D23" i="4"/>
  <c r="C133" i="4" l="1"/>
  <c r="C16" i="4"/>
  <c r="C17" i="4"/>
  <c r="D13" i="4" l="1"/>
  <c r="C13" i="4" s="1"/>
  <c r="C14" i="4"/>
</calcChain>
</file>

<file path=xl/sharedStrings.xml><?xml version="1.0" encoding="utf-8"?>
<sst xmlns="http://schemas.openxmlformats.org/spreadsheetml/2006/main" count="449" uniqueCount="209">
  <si>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</si>
  <si>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</si>
  <si>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</si>
  <si>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</si>
  <si>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</si>
  <si>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</si>
  <si>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</si>
  <si>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</si>
  <si>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</si>
  <si>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</si>
  <si>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</si>
  <si>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</si>
  <si>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</si>
  <si>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</si>
  <si>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</si>
  <si>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ПОДПРОГРАММЕ 7, в т.ч.</t>
  </si>
  <si>
    <t>Всего по УМИ городского округа Красноуфимск, в т.ч.</t>
  </si>
  <si>
    <t>ВСЕГО ПО ПОДПРОГРАММЕ 6, в т.ч.</t>
  </si>
  <si>
    <t>Всего по Управлению образованием, в т.ч.</t>
  </si>
  <si>
    <t>мероприятия</t>
  </si>
  <si>
    <t>Администрация</t>
  </si>
  <si>
    <t>1.7</t>
  </si>
  <si>
    <t>6.1</t>
  </si>
  <si>
    <t>7.1</t>
  </si>
  <si>
    <t>7.2</t>
  </si>
  <si>
    <t>7.4</t>
  </si>
  <si>
    <t>(Пудл)</t>
  </si>
  <si>
    <t>7.5</t>
  </si>
  <si>
    <t>(СЕЗ)</t>
  </si>
  <si>
    <t>7.7</t>
  </si>
  <si>
    <t>7.13</t>
  </si>
  <si>
    <t>8.2</t>
  </si>
  <si>
    <t>8.3</t>
  </si>
  <si>
    <t>Управление</t>
  </si>
  <si>
    <t>культуры</t>
  </si>
  <si>
    <t>ОМС УМИ</t>
  </si>
  <si>
    <t>7.9</t>
  </si>
  <si>
    <t>7.12</t>
  </si>
  <si>
    <t>8.5</t>
  </si>
  <si>
    <t>Всего по программе на 2016 год</t>
  </si>
  <si>
    <t>7.10</t>
  </si>
  <si>
    <t>Конкурсные мероприятия (ОВД)</t>
  </si>
  <si>
    <t>ДНД</t>
  </si>
  <si>
    <t>Переработка плана розлива нефтепр.</t>
  </si>
  <si>
    <t>Агит.материалы</t>
  </si>
  <si>
    <t>ДПК (Пудлинговый)</t>
  </si>
  <si>
    <t>Безопасный город</t>
  </si>
  <si>
    <t>Обслуживание оборудования</t>
  </si>
  <si>
    <t>Всего  по управлению муниципальным имуществом городского округа Красноуфимск, в т.ч.</t>
  </si>
  <si>
    <t>ПЛАН</t>
  </si>
  <si>
    <t>МЕРОПРИЯТИЙ ПО ВЫПОЛНЕНИЮ МУНИЦИПАЛЬНОЙ ПРОГРАММЫ</t>
  </si>
  <si>
    <t>"Обеспечение безопасности жизнедеятельности населения городского округа Красноуфимск" до 2028 года</t>
  </si>
  <si>
    <t>Приложение 2 к муниципальной программе "Обеспечение безопасности жизнедеятельности населения городского округа Красноуфимск" до 2028 года</t>
  </si>
  <si>
    <r>
      <t xml:space="preserve"> 2023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</si>
  <si>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2024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</si>
  <si>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2025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</si>
  <si>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2026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</si>
  <si>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 2027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</si>
  <si>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2028</t>
    </r>
    <r>
      <rPr>
        <sz val="8"/>
        <color indexed="8"/>
        <rFont val="Liberation Serif"/>
        <family val="1"/>
        <charset val="204"/>
      </rPr>
      <t xml:space="preserve"> год (тыс. руб.)</t>
    </r>
  </si>
  <si>
    <t xml:space="preserve">Подпрограмма 1. «Профилактика правонарушений в общественных местах. Охрана общественного порядка. Безопасность дорожного движения» </t>
  </si>
  <si>
    <t>1.1.3.2.</t>
  </si>
  <si>
    <t>1.1.1.1.</t>
  </si>
  <si>
    <t>1.2.1.1.</t>
  </si>
  <si>
    <t>1.1.3.1.</t>
  </si>
  <si>
    <t>1.1.2.2.</t>
  </si>
  <si>
    <t>1.1.4.1.</t>
  </si>
  <si>
    <t>1.2.1.2.</t>
  </si>
  <si>
    <t>2.1.1.1.</t>
  </si>
  <si>
    <t>2.1.2.1.</t>
  </si>
  <si>
    <t>3.1.1.1.</t>
  </si>
  <si>
    <t>3.1.2.1</t>
  </si>
  <si>
    <t>3.1.2.1.</t>
  </si>
  <si>
    <t>4.1.1.1.</t>
  </si>
  <si>
    <t>4.1.2.1.</t>
  </si>
  <si>
    <t>4.1.4.1.</t>
  </si>
  <si>
    <t xml:space="preserve">Подпрограмма 4. «Профилактика терроризма и экстремизма,  минимизация и (или) ликвидация последствий проявлений терроризма и экстремизма.  Гармонизация межнациональных отношений» </t>
  </si>
  <si>
    <t>Подпрограмма 3. «Профилактика алкоголизма и наркомании на территории городского округа Красноуфимск»</t>
  </si>
  <si>
    <t xml:space="preserve">Подпрограмма 2. «Профилактика правонарушений среди несовершеннолетних и молодежи. Предупреждение беспризорности и безнадзорности» </t>
  </si>
  <si>
    <t>4.1.2.3.</t>
  </si>
  <si>
    <t>4.1.3.1.</t>
  </si>
  <si>
    <t>4.2.1.1.</t>
  </si>
  <si>
    <t>4.2.2.2.</t>
  </si>
  <si>
    <t>4.2.1.2.</t>
  </si>
  <si>
    <t>4.1.2.2.</t>
  </si>
  <si>
    <t>5.1.1.1.</t>
  </si>
  <si>
    <t>5.1.2.1.</t>
  </si>
  <si>
    <t>5.1.3.1.</t>
  </si>
  <si>
    <t>6.1.1.1.</t>
  </si>
  <si>
    <t>6.1.2.1.</t>
  </si>
  <si>
    <t>6.1.1.2.</t>
  </si>
  <si>
    <t>6.2.1.1.</t>
  </si>
  <si>
    <t>6.2.1.2.</t>
  </si>
  <si>
    <t>7.1.1.1.</t>
  </si>
  <si>
    <t>Подпрограмма 7. «Создание и развитие на территории городского округа Красноуфимск сегментов аппаратно-программного комплекса                        "Безопасный город"»</t>
  </si>
  <si>
    <t xml:space="preserve">Подпрограмма 6. «Обеспечение первичных мер пожарной безопасности и безопасности людей на водных объектах» </t>
  </si>
  <si>
    <t xml:space="preserve">Подпрограмма 5. «Защита населения и территории городского округа Красноуфимск от чрезвычайных ситуаций природного и техногенного характера. Совершенствование гражданской обороны» </t>
  </si>
  <si>
    <t>всего              (тыс. руб.)</t>
  </si>
  <si>
    <t>Раздел 3</t>
  </si>
  <si>
    <t>1.1.2.1.</t>
  </si>
  <si>
    <t>6.1.</t>
  </si>
  <si>
    <t>Номер строки целей  и целевых показателей  на достижение которых направлены мероприятия</t>
  </si>
  <si>
    <t>6.2.</t>
  </si>
  <si>
    <t xml:space="preserve">                                                                                                                                                                                                    </t>
  </si>
  <si>
    <t>3.1.2.2</t>
  </si>
  <si>
    <r>
      <rPr>
        <b/>
        <sz val="10"/>
        <color theme="1"/>
        <rFont val="Liberation Serif"/>
        <family val="1"/>
        <charset val="204"/>
      </rPr>
      <t>Мероприятие 1.1</t>
    </r>
    <r>
      <rPr>
        <sz val="10"/>
        <color theme="1"/>
        <rFont val="Liberation Serif"/>
        <family val="1"/>
        <charset val="204"/>
      </rPr>
      <t xml:space="preserve">                              Разработка, изготовление социально-значимой рекламы правоохранительной направленности и размещение ее на рекламных местах на улицах городского округа Красноуфимск</t>
    </r>
  </si>
  <si>
    <r>
      <rPr>
        <b/>
        <sz val="10"/>
        <color theme="1"/>
        <rFont val="Liberation Serif"/>
        <family val="1"/>
        <charset val="204"/>
      </rPr>
      <t>Мероприятие 1.2</t>
    </r>
    <r>
      <rPr>
        <sz val="10"/>
        <color theme="1"/>
        <rFont val="Liberation Serif"/>
        <family val="1"/>
        <charset val="204"/>
      </rPr>
      <t xml:space="preserve">                                                Разработка, изготовление и распространение среди населения памяток (листовок) о порядке действий при совершении в отношении них правонарушений и о необходимости соблюдения гражданами правил безопасности дорожного движения, в том числе на объектах железнодорожного транспорта.</t>
    </r>
  </si>
  <si>
    <r>
      <rPr>
        <b/>
        <sz val="10"/>
        <color theme="1"/>
        <rFont val="Liberation Serif"/>
        <family val="1"/>
        <charset val="204"/>
      </rPr>
      <t>Мероприятие 1.3</t>
    </r>
    <r>
      <rPr>
        <sz val="10"/>
        <color theme="1"/>
        <rFont val="Liberation Serif"/>
        <family val="1"/>
        <charset val="204"/>
      </rPr>
      <t xml:space="preserve">                          Разработка и размещение в СМИ, в том числе электронных, информационных материалов о необходимости исключения противоправного поведения, видах и формах ответственности граждан за совершение противоправных деяний</t>
    </r>
  </si>
  <si>
    <r>
      <rPr>
        <b/>
        <sz val="10"/>
        <color theme="1"/>
        <rFont val="Liberation Serif"/>
        <family val="1"/>
        <charset val="204"/>
      </rPr>
      <t>Мероприятие 1.4</t>
    </r>
    <r>
      <rPr>
        <sz val="10"/>
        <color theme="1"/>
        <rFont val="Liberation Serif"/>
        <family val="1"/>
        <charset val="204"/>
      </rPr>
      <t xml:space="preserve">            Организация и проведение акции "Безопасность с Зеброй" в рамках профилактики детского дорожно-транспортного травматизма *</t>
    </r>
  </si>
  <si>
    <r>
      <rPr>
        <b/>
        <sz val="10"/>
        <color theme="1"/>
        <rFont val="Liberation Serif"/>
        <family val="1"/>
        <charset val="204"/>
      </rPr>
      <t>Мероприятие 1.5</t>
    </r>
    <r>
      <rPr>
        <sz val="10"/>
        <color theme="1"/>
        <rFont val="Liberation Serif"/>
        <family val="1"/>
        <charset val="204"/>
      </rPr>
      <t xml:space="preserve">                           Проведение на территории городского округа совместных с полицией профилактических рейдов по пресечению реализации населению городского округа Красноуфимск недоброкачественных алкогольной продукции и продуктов питания, реализации несовершеннолетним алкогольной и табачной продукции</t>
    </r>
  </si>
  <si>
    <r>
      <rPr>
        <b/>
        <sz val="10"/>
        <color theme="1"/>
        <rFont val="Liberation Serif"/>
        <family val="1"/>
        <charset val="204"/>
      </rPr>
      <t>Мероприятие 1.6</t>
    </r>
    <r>
      <rPr>
        <sz val="10"/>
        <color theme="1"/>
        <rFont val="Liberation Serif"/>
        <family val="1"/>
        <charset val="204"/>
      </rPr>
      <t xml:space="preserve">                                Оказание поддержки гражданам и их объединениям, участвующим в охране общественного порядка, создание условий для деятельности добровольной народной дружины в профилактической работе и патриотическом воспитании молодежи</t>
    </r>
  </si>
  <si>
    <r>
      <rPr>
        <b/>
        <sz val="10"/>
        <color theme="1"/>
        <rFont val="Liberation Serif"/>
        <family val="1"/>
        <charset val="204"/>
      </rPr>
      <t>Мероприятие 1.7</t>
    </r>
    <r>
      <rPr>
        <sz val="10"/>
        <color theme="1"/>
        <rFont val="Liberation Serif"/>
        <family val="1"/>
        <charset val="204"/>
      </rPr>
      <t xml:space="preserve">                   Предоставление помещений и необходимого имущества (мебель и др.)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</si>
  <si>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color theme="1"/>
        <rFont val="Liberation Serif"/>
        <family val="1"/>
        <charset val="204"/>
      </rPr>
      <t xml:space="preserve">Мероприятие 1.8                                 </t>
    </r>
    <r>
      <rPr>
        <sz val="10"/>
        <color theme="1"/>
        <rFont val="Liberation Serif"/>
        <family val="1"/>
        <charset val="204"/>
      </rPr>
      <t>Ремонт помещений, предоставленных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</si>
  <si>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color theme="1"/>
        <rFont val="Liberation Serif"/>
        <family val="1"/>
        <charset val="204"/>
      </rPr>
      <t xml:space="preserve">Мероприятие 1.9                                 </t>
    </r>
    <r>
      <rPr>
        <sz val="10"/>
        <color theme="1"/>
        <rFont val="Liberation Serif"/>
        <family val="1"/>
        <charset val="204"/>
      </rPr>
      <t>Приобретение специализированного оборудования, предназначенного для профилактики и раскрытия преступлений</t>
    </r>
  </si>
  <si>
    <r>
      <rPr>
        <b/>
        <sz val="10"/>
        <color theme="1"/>
        <rFont val="Liberation Serif"/>
        <family val="1"/>
        <charset val="204"/>
      </rPr>
      <t>Мероприятие 1.10</t>
    </r>
    <r>
      <rPr>
        <sz val="10"/>
        <color theme="1"/>
        <rFont val="Liberation Serif"/>
        <family val="1"/>
        <charset val="204"/>
      </rPr>
      <t xml:space="preserve">                           Организация и проведение школьных городских соревнований «Безопасное колесо». Организация участия городской команды школьников в областном этапе соревнований «Безопасное колесо»</t>
    </r>
  </si>
  <si>
    <r>
      <rPr>
        <b/>
        <sz val="10"/>
        <color theme="1"/>
        <rFont val="Liberation Serif"/>
        <family val="1"/>
        <charset val="204"/>
      </rPr>
      <t>Мероприятие 1.11</t>
    </r>
    <r>
      <rPr>
        <sz val="10"/>
        <color theme="1"/>
        <rFont val="Liberation Serif"/>
        <family val="1"/>
        <charset val="204"/>
      </rPr>
      <t xml:space="preserve">                   Приобретение методического материала по БДД для детей и световозвращающих элементов для первоклассников</t>
    </r>
  </si>
  <si>
    <r>
      <rPr>
        <b/>
        <sz val="10"/>
        <color theme="1"/>
        <rFont val="Liberation Serif"/>
        <family val="1"/>
        <charset val="204"/>
      </rPr>
      <t>Мероприятие 1.12</t>
    </r>
    <r>
      <rPr>
        <sz val="10"/>
        <color theme="1"/>
        <rFont val="Liberation Serif"/>
        <family val="1"/>
        <charset val="204"/>
      </rPr>
      <t xml:space="preserve">                        Организация и обеспечение деятельности общественного контроля за использованием учащимися начальных классов световозвращающих элементов в одежде, использование детских удерживающих устройств при подвозе к образовательным организациям, в форме «Родительского патруля»                    </t>
    </r>
  </si>
  <si>
    <r>
      <rPr>
        <b/>
        <sz val="10"/>
        <color theme="1"/>
        <rFont val="Liberation Serif"/>
        <family val="1"/>
        <charset val="204"/>
      </rPr>
      <t>Мероприятие 2.1</t>
    </r>
    <r>
      <rPr>
        <sz val="10"/>
        <color theme="1"/>
        <rFont val="Liberation Serif"/>
        <family val="1"/>
        <charset val="204"/>
      </rPr>
      <t xml:space="preserve">                                       Проведение мониторинга досуга несовешеннолетних и подготовка на его основе  предложений по созданию клубных формирований по месту жительства, спортивных секций, спортивных площадок, кружков, учебных курсов, интернет-залов, работающих на бесплатной основе для определенных категорий граждан</t>
    </r>
  </si>
  <si>
    <r>
      <rPr>
        <b/>
        <sz val="10"/>
        <color theme="1"/>
        <rFont val="Liberation Serif"/>
        <family val="1"/>
        <charset val="204"/>
      </rPr>
      <t>Мероприятие 2.2</t>
    </r>
    <r>
      <rPr>
        <sz val="10"/>
        <color theme="1"/>
        <rFont val="Liberation Serif"/>
        <family val="1"/>
        <charset val="204"/>
      </rPr>
      <t xml:space="preserve">                                      Организация и проведение военно-патриотических лагерей для учащихся школ и студенчества</t>
    </r>
  </si>
  <si>
    <r>
      <rPr>
        <b/>
        <sz val="10"/>
        <color theme="1"/>
        <rFont val="Liberation Serif"/>
        <family val="1"/>
        <charset val="204"/>
      </rPr>
      <t>Мероприятие 2.3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комплексных оздоровительных, физкультурно-спортивных и агитационно-пропагандистских мероприятий с участием несовершеннолетних и молодежи: спартакиад, фестивалей, летних, зимних и др. походов и слетов, спортивных праздников и вечеров, олимпиад, экскурсий, Дней здоровья и спорта, и др. спортивных мероприятий</t>
    </r>
  </si>
  <si>
    <r>
      <rPr>
        <b/>
        <sz val="10"/>
        <color theme="1"/>
        <rFont val="Liberation Serif"/>
        <family val="1"/>
        <charset val="204"/>
      </rPr>
      <t>Мероприятие 2.4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целевых мероприятий с несовершеннолетними, состоящими на учете в КДНиЗП (праздники, спортивные соревнования, фестивали, сплавы и т.д.) в каникулярное время</t>
    </r>
  </si>
  <si>
    <r>
      <rPr>
        <b/>
        <sz val="10"/>
        <color theme="1"/>
        <rFont val="Liberation Serif"/>
        <family val="1"/>
        <charset val="204"/>
      </rPr>
      <t>Мероприятие 2.5</t>
    </r>
    <r>
      <rPr>
        <sz val="10"/>
        <color theme="1"/>
        <rFont val="Liberation Serif"/>
        <family val="1"/>
        <charset val="204"/>
      </rPr>
      <t xml:space="preserve">                             Подготовка и размещение в СМИ информационно – пропагандистских материалов, направленных на профилактику  беспризорности, безнадзорности и правонарушений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</si>
  <si>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2.6</t>
    </r>
    <r>
      <rPr>
        <sz val="10"/>
        <color theme="1"/>
        <rFont val="Liberation Serif"/>
        <family val="1"/>
        <charset val="204"/>
      </rPr>
      <t xml:space="preserve">                             Проведение совместных с полицией рейдовых мероприятий по неблагополучным семьям, направленных на профилактику  беспризорности, безнадзорности и правонарушений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</si>
  <si>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2.7</t>
    </r>
    <r>
      <rPr>
        <sz val="10"/>
        <color theme="1"/>
        <rFont val="Liberation Serif"/>
        <family val="1"/>
        <charset val="204"/>
      </rPr>
      <t xml:space="preserve">                   Организация ярмарки учебных и рабочих мест. Оказание профориентационных услуг в целях поиска работы гражданам допризывного возраста и школьникам, в том числе воспитанникам учреждений государственного содержания и воспитания</t>
    </r>
  </si>
  <si>
    <r>
      <rPr>
        <b/>
        <sz val="10"/>
        <color theme="1"/>
        <rFont val="Liberation Serif"/>
        <family val="1"/>
        <charset val="204"/>
      </rPr>
      <t>Мероприятие 2.8</t>
    </r>
    <r>
      <rPr>
        <sz val="10"/>
        <color theme="1"/>
        <rFont val="Liberation Serif"/>
        <family val="1"/>
        <charset val="204"/>
      </rPr>
      <t xml:space="preserve">                        Совершенствование работы молодежной биржи труда   для устройства на работу в свободное  от учебы время несовершеннолетних граждан,   через создание дополнительных рабочих мест</t>
    </r>
  </si>
  <si>
    <r>
      <rPr>
        <b/>
        <sz val="10"/>
        <color theme="1"/>
        <rFont val="Liberation Serif"/>
        <family val="1"/>
        <charset val="204"/>
      </rPr>
      <t>Мероприятие 2.9</t>
    </r>
    <r>
      <rPr>
        <sz val="10"/>
        <color theme="1"/>
        <rFont val="Liberation Serif"/>
        <family val="1"/>
        <charset val="204"/>
      </rPr>
      <t xml:space="preserve">                                   Профориентация и трудоустройство несовершеннолетних, состоящих на учете в КДНиЗП,  детей-сирот, воспитанников детских домов</t>
    </r>
  </si>
  <si>
    <r>
      <rPr>
        <b/>
        <sz val="10"/>
        <color theme="1"/>
        <rFont val="Liberation Serif"/>
        <family val="1"/>
        <charset val="204"/>
      </rPr>
      <t>Мероприятие 2.10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«Единых дней профилактики» в муниципальных образовательных учреждениях</t>
    </r>
  </si>
  <si>
    <r>
      <rPr>
        <b/>
        <sz val="10"/>
        <color theme="1"/>
        <rFont val="Liberation Serif"/>
        <family val="1"/>
        <charset val="204"/>
      </rPr>
      <t>Мероприятие 2.11</t>
    </r>
    <r>
      <rPr>
        <sz val="10"/>
        <color theme="1"/>
        <rFont val="Liberation Serif"/>
        <family val="1"/>
        <charset val="204"/>
      </rPr>
      <t xml:space="preserve">                                                       Организация целевых профилактических мероприятий с учащимися образовательных учреждений, склонных к бродяжничеству (неоднократно совершающих самовольные уходы из дома), с обязательным привлечением к данной работе психологов</t>
    </r>
  </si>
  <si>
    <r>
      <rPr>
        <b/>
        <sz val="10"/>
        <color theme="1"/>
        <rFont val="Liberation Serif"/>
        <family val="1"/>
        <charset val="204"/>
      </rPr>
      <t>Мероприятие 2.12</t>
    </r>
    <r>
      <rPr>
        <sz val="10"/>
        <color theme="1"/>
        <rFont val="Liberation Serif"/>
        <family val="1"/>
        <charset val="204"/>
      </rPr>
      <t xml:space="preserve">                  Сбор и обобщение информации о детях, нуждающихся в социальной помощи и медико-психологической поддержке</t>
    </r>
  </si>
  <si>
    <r>
      <rPr>
        <b/>
        <sz val="10"/>
        <color theme="1"/>
        <rFont val="Liberation Serif"/>
        <family val="1"/>
        <charset val="204"/>
      </rPr>
      <t>Мероприятие  3.1</t>
    </r>
    <r>
      <rPr>
        <sz val="10"/>
        <color theme="1"/>
        <rFont val="Liberation Serif"/>
        <family val="1"/>
        <charset val="204"/>
      </rPr>
      <t xml:space="preserve">                            Обследование территории  городского округа на предмет выявления фактов нанесения на здания и иные сооружения надписей, рекламирующих приобретение, употребление наркотических веществ. Удаление данных надписей</t>
    </r>
  </si>
  <si>
    <r>
      <t xml:space="preserve">Мероприятие 3.2                                                 </t>
    </r>
    <r>
      <rPr>
        <sz val="10"/>
        <color theme="1"/>
        <rFont val="Liberation Serif"/>
        <family val="1"/>
        <charset val="204"/>
      </rPr>
      <t>Организация и проведение профилактического квеста для несовершеннолетних "Мейнстрим ЗОЖ", направленного на профилактику правонарушений, употребления алкоголя, наркотиков и курения*</t>
    </r>
  </si>
  <si>
    <r>
      <rPr>
        <b/>
        <sz val="10"/>
        <color theme="1"/>
        <rFont val="Liberation Serif"/>
        <family val="1"/>
        <charset val="204"/>
      </rPr>
      <t>Мероприятие 3.3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совместных с полицией оперативно-профилактических мероприятий по выявлению очагов естественного произрастания наркосодержащих растений и их уничтожению,  мест, относящихся к категории притонов по потреблению наркотических веществ, алкоголя, выявлению фактов вовлечения несовершеннолетних в потребление наркотиков и алкоголя.  </t>
    </r>
  </si>
  <si>
    <r>
      <rPr>
        <b/>
        <sz val="10"/>
        <color theme="1"/>
        <rFont val="Liberation Serif"/>
        <family val="1"/>
        <charset val="204"/>
      </rPr>
      <t>Мероприятие 3.4</t>
    </r>
    <r>
      <rPr>
        <sz val="10"/>
        <color theme="1"/>
        <rFont val="Liberation Serif"/>
        <family val="1"/>
        <charset val="204"/>
      </rPr>
      <t xml:space="preserve">                            Подготовка и размещение в СМИ, в том числе электронных, профилактических материалов по разъяснению ответственности за приобретение, хранение, потребление и распространение наркотиков, по злоупотреблению алкоголем</t>
    </r>
  </si>
  <si>
    <r>
      <rPr>
        <b/>
        <sz val="10"/>
        <color theme="1"/>
        <rFont val="Liberation Serif"/>
        <family val="1"/>
        <charset val="204"/>
      </rPr>
      <t>Мероприятие 3.5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молодежного межклубного профилактического квеста "NET.Наркотик" в рамках Международного дня борьбы с наркоманией и незаконным оборотом наркотиков *</t>
    </r>
  </si>
  <si>
    <r>
      <rPr>
        <b/>
        <sz val="10"/>
        <color theme="1"/>
        <rFont val="Liberation Serif"/>
        <family val="1"/>
        <charset val="204"/>
      </rPr>
      <t xml:space="preserve">Мероприятие 3.11. </t>
    </r>
    <r>
      <rPr>
        <sz val="10"/>
        <color theme="1"/>
        <rFont val="Liberation Serif"/>
        <family val="1"/>
        <charset val="204"/>
      </rPr>
      <t>Обеспечение прохождения комплексной реабилитации  зависимых несовершеннолетних городского округа Красноуфимск в специализированных областных центрах.</t>
    </r>
  </si>
  <si>
    <r>
      <rPr>
        <b/>
        <sz val="10"/>
        <color theme="1"/>
        <rFont val="Liberation Serif"/>
        <family val="1"/>
        <charset val="204"/>
      </rPr>
      <t xml:space="preserve">Мероприятие 3.12. </t>
    </r>
    <r>
      <rPr>
        <sz val="10"/>
        <color theme="1"/>
        <rFont val="Liberation Serif"/>
        <family val="1"/>
        <charset val="204"/>
      </rPr>
      <t>Организация и проведение профилактических мероприятий среди населения городского окурга Красноуфимск, в том числе среди детей и молодежи, направленных на профилактику совершения правонарушений, употребления алкоголя, наркотиков и курения*</t>
    </r>
  </si>
  <si>
    <r>
      <rPr>
        <b/>
        <sz val="10"/>
        <color theme="1"/>
        <rFont val="Liberation Serif"/>
        <family val="1"/>
        <charset val="204"/>
      </rPr>
      <t xml:space="preserve">Мероприятие 3.13. </t>
    </r>
    <r>
      <rPr>
        <sz val="10"/>
        <color theme="1"/>
        <rFont val="Liberation Serif"/>
        <family val="1"/>
        <charset val="204"/>
      </rPr>
      <t xml:space="preserve"> Разработка, изготовление  листовок, буклетов, брошюр, баннеров и т.п. по профилактике наркомании и алкоголизма и их распространение при проведении массовых мероприятий среди молодежи.</t>
    </r>
  </si>
  <si>
    <r>
      <rPr>
        <b/>
        <sz val="10"/>
        <color theme="1"/>
        <rFont val="Liberation Serif"/>
        <family val="1"/>
        <charset val="204"/>
      </rPr>
      <t xml:space="preserve">Мероприятие 3.15. </t>
    </r>
    <r>
      <rPr>
        <sz val="10"/>
        <color theme="1"/>
        <rFont val="Liberation Serif"/>
        <family val="1"/>
        <charset val="204"/>
      </rPr>
      <t>Проведение профилактических мероприятий по выявлению торговых мест в которых осуществляется реализация алкогольной продукции и табачных изделий несовершеннолетним.</t>
    </r>
  </si>
  <si>
    <r>
      <rPr>
        <b/>
        <sz val="10"/>
        <color theme="1"/>
        <rFont val="Liberation Serif"/>
        <family val="1"/>
        <charset val="204"/>
      </rPr>
      <t>Мероприятие 3.6</t>
    </r>
    <r>
      <rPr>
        <sz val="10"/>
        <color theme="1"/>
        <rFont val="Liberation Serif"/>
        <family val="1"/>
        <charset val="204"/>
      </rPr>
      <t xml:space="preserve">             Подготовка и размещение в СМИ и в  родительских чатах тематических материалов  по проблемам употребления алкоголя, наркомании и токсикомании среди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</si>
  <si>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3.7</t>
    </r>
    <r>
      <rPr>
        <sz val="10"/>
        <color theme="1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наркомании и алкоголизму,   для использования их в работе учреждений  образования</t>
    </r>
  </si>
  <si>
    <r>
      <rPr>
        <b/>
        <sz val="10"/>
        <color theme="1"/>
        <rFont val="Liberation Serif"/>
        <family val="1"/>
        <charset val="204"/>
      </rPr>
      <t xml:space="preserve">Мероприятие 3.14. </t>
    </r>
    <r>
      <rPr>
        <sz val="10"/>
        <color theme="1"/>
        <rFont val="Liberation Serif"/>
        <family val="1"/>
        <charset val="204"/>
      </rPr>
      <t xml:space="preserve">Организация и проведение социально-психологического тестирования  (СПТ) – медицинского тестирования обучающихся образовательных организаций городского округа Красноуфимск. </t>
    </r>
  </si>
  <si>
    <r>
      <rPr>
        <b/>
        <sz val="10"/>
        <color theme="1"/>
        <rFont val="Liberation Serif"/>
        <family val="1"/>
        <charset val="204"/>
      </rPr>
      <t>Мероприятие 3.8</t>
    </r>
    <r>
      <rPr>
        <sz val="10"/>
        <color theme="1"/>
        <rFont val="Liberation Serif"/>
        <family val="1"/>
        <charset val="204"/>
      </rPr>
      <t xml:space="preserve">                                     Проведение для обучающихся в образовательных учреждениях всех типов и видов мероприятий по профилактике и борьбе с незаконным оборотом и употреблением наркотиков, пьянством и алкоголизмом</t>
    </r>
  </si>
  <si>
    <r>
      <rPr>
        <b/>
        <sz val="10"/>
        <color theme="1"/>
        <rFont val="Liberation Serif"/>
        <family val="1"/>
        <charset val="204"/>
      </rPr>
      <t>Мероприятие 3.9</t>
    </r>
    <r>
      <rPr>
        <sz val="10"/>
        <color theme="1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ВИЧ-инфекции, наркомании и алкоголизму   для использования их в работе МБУ ЦБС ГО Красноуфимск</t>
    </r>
  </si>
  <si>
    <r>
      <rPr>
        <b/>
        <sz val="10"/>
        <color theme="1"/>
        <rFont val="Liberation Serif"/>
        <family val="1"/>
        <charset val="204"/>
      </rPr>
      <t>Мероприятие 3.10</t>
    </r>
    <r>
      <rPr>
        <sz val="10"/>
        <color theme="1"/>
        <rFont val="Liberation Serif"/>
        <family val="1"/>
        <charset val="204"/>
      </rPr>
      <t xml:space="preserve">                   Разработка, изготовление  листовок, буклетов, брошюр и т.п. п профилактике наркомании и алкоголизма и их распространение при проведении культурных мероприятий среди молодежи.</t>
    </r>
  </si>
  <si>
    <r>
      <rPr>
        <b/>
        <sz val="10"/>
        <color theme="1"/>
        <rFont val="Liberation Serif"/>
        <family val="1"/>
        <charset val="204"/>
      </rPr>
      <t>Мероприятие 4.1</t>
    </r>
    <r>
      <rPr>
        <sz val="10"/>
        <color theme="1"/>
        <rFont val="Liberation Serif"/>
        <family val="1"/>
        <charset val="204"/>
      </rPr>
      <t xml:space="preserve">                      Организационное обеспечение заседаний антитеррористической комиссии в городском округе Красноуфимск
</t>
    </r>
  </si>
  <si>
    <r>
      <rPr>
        <b/>
        <sz val="10"/>
        <color theme="1"/>
        <rFont val="Liberation Serif"/>
        <family val="1"/>
        <charset val="204"/>
      </rPr>
      <t>Мероприятие 4.2</t>
    </r>
    <r>
      <rPr>
        <sz val="10"/>
        <color theme="1"/>
        <rFont val="Liberation Serif"/>
        <family val="1"/>
        <charset val="204"/>
      </rPr>
      <t xml:space="preserve">                                      Проведение проверок состояния антитеррористической защищенности мест массового пребывания людей, своевременная актуализации паспортов безопасности</t>
    </r>
  </si>
  <si>
    <r>
      <t xml:space="preserve">Мероприятие 4.3          </t>
    </r>
    <r>
      <rPr>
        <sz val="10"/>
        <color theme="1"/>
        <rFont val="Liberation Serif"/>
        <family val="1"/>
        <charset val="204"/>
      </rPr>
      <t>Организация и проведение тренировок по отработке порядка действий при угрозе совершения или совершении террористического акта работников объектов (территорий), к антитеррористической защищенности которых установлены отдельные требования нормативными правовыми актами Российской Федерации, находящихся в муниципальной собственности или в ведении органов местного самоуправления</t>
    </r>
  </si>
  <si>
    <r>
      <rPr>
        <b/>
        <sz val="10"/>
        <color theme="1"/>
        <rFont val="Liberation Serif"/>
        <family val="1"/>
        <charset val="204"/>
      </rPr>
      <t xml:space="preserve">Мероприятие 4.4 </t>
    </r>
    <r>
      <rPr>
        <sz val="10"/>
        <color theme="1"/>
        <rFont val="Liberation Serif"/>
        <family val="1"/>
        <charset val="204"/>
      </rPr>
      <t xml:space="preserve">                         Техническое обслуживание (в том числе оплата услуг связи) оборудования систем видеонаблюдения и средств оповещения в местах массового пребывания людей, в местах и на маршрутах традиционного проведения культурно-массовых и спортивных мероприятий, изготовление и установка информационных стендов в местах массового пребывания людей</t>
    </r>
  </si>
  <si>
    <r>
      <rPr>
        <b/>
        <sz val="10"/>
        <color theme="1"/>
        <rFont val="Liberation Serif"/>
        <family val="1"/>
        <charset val="204"/>
      </rPr>
      <t>Мероприятие 4.5</t>
    </r>
    <r>
      <rPr>
        <sz val="10"/>
        <color theme="1"/>
        <rFont val="Liberation Serif"/>
        <family val="1"/>
        <charset val="204"/>
      </rPr>
      <t xml:space="preserve">                       Изготовление и размещение в учреждениях образования, культуры и спорта городского округа (на информационных стендах) информационных материалов, плакатов, направленных на гармонизацию межэтнических и межкультурных отношений, профилактику проявлений ксенофобии и укрепление толерантности  </t>
    </r>
  </si>
  <si>
    <r>
      <rPr>
        <b/>
        <sz val="10"/>
        <color theme="1"/>
        <rFont val="Liberation Serif"/>
        <family val="1"/>
        <charset val="204"/>
      </rPr>
      <t>Мероприятие 4.6</t>
    </r>
    <r>
      <rPr>
        <sz val="10"/>
        <color theme="1"/>
        <rFont val="Liberation Serif"/>
        <family val="1"/>
        <charset val="204"/>
      </rPr>
      <t xml:space="preserve">                Изготовление социально-значимой рекламы, направленной на профилактику терроризма и экстремизма, размещение ее на рекламных местах на улицах городского округа Красноуфимск </t>
    </r>
  </si>
  <si>
    <r>
      <rPr>
        <b/>
        <sz val="10"/>
        <color theme="1"/>
        <rFont val="Liberation Serif"/>
        <family val="1"/>
        <charset val="204"/>
      </rPr>
      <t>Мероприятие 4.7</t>
    </r>
    <r>
      <rPr>
        <sz val="10"/>
        <color theme="1"/>
        <rFont val="Liberation Serif"/>
        <family val="1"/>
        <charset val="204"/>
      </rPr>
      <t xml:space="preserve">          Обследование территории  городского округа на предмет выявления фактов нанесения на здания и иные сооружения нацистской атрибутики или символики, либо схожей с ними, нанесения надписей, направленной на возбуждение ненависти и вражды между людьми различных национальностей, удаление данных символов и надписей</t>
    </r>
  </si>
  <si>
    <r>
      <rPr>
        <b/>
        <sz val="10"/>
        <color theme="1"/>
        <rFont val="Liberation Serif"/>
        <family val="1"/>
        <charset val="204"/>
      </rPr>
      <t>Мероприятие 4.8</t>
    </r>
    <r>
      <rPr>
        <sz val="10"/>
        <color theme="1"/>
        <rFont val="Liberation Serif"/>
        <family val="1"/>
        <charset val="204"/>
      </rPr>
      <t xml:space="preserve">                                  Организация проведения заседаний межведомственной комиссии по профилактике экстремизма в городском округе Красноуфимск</t>
    </r>
  </si>
  <si>
    <r>
      <rPr>
        <b/>
        <sz val="10"/>
        <color theme="1"/>
        <rFont val="Liberation Serif"/>
        <family val="1"/>
        <charset val="204"/>
      </rPr>
      <t>Мероприятие 4.9</t>
    </r>
    <r>
      <rPr>
        <sz val="10"/>
        <color theme="1"/>
        <rFont val="Liberation Serif"/>
        <family val="1"/>
        <charset val="204"/>
      </rPr>
      <t xml:space="preserve">                                          Приобретение (изготовление) и распространение среди населения печатной продукции по вопросам профилактики терроризма и экстремизма</t>
    </r>
  </si>
  <si>
    <r>
      <rPr>
        <b/>
        <sz val="10"/>
        <color theme="1"/>
        <rFont val="Liberation Serif"/>
        <family val="1"/>
        <charset val="204"/>
      </rPr>
      <t>Мероприятие 4.10</t>
    </r>
    <r>
      <rPr>
        <sz val="10"/>
        <color theme="1"/>
        <rFont val="Liberation Serif"/>
        <family val="1"/>
        <charset val="204"/>
      </rPr>
      <t xml:space="preserve">                                                    Проведение комплекса профилактических мероприятий "Аксиома", приуроченных ко Дню солидарности борьбы с терроризмом * </t>
    </r>
  </si>
  <si>
    <r>
      <rPr>
        <b/>
        <sz val="10"/>
        <color theme="1"/>
        <rFont val="Liberation Serif"/>
        <family val="1"/>
        <charset val="204"/>
      </rPr>
      <t>Мероприятие 4.11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фестиваля игр и народного творчества "ЭТНОС-Россия многонациональная" в рамках профилактики экстремизма в молодежной среде *</t>
    </r>
  </si>
  <si>
    <r>
      <rPr>
        <b/>
        <sz val="10"/>
        <color theme="1"/>
        <rFont val="Liberation Serif"/>
        <family val="1"/>
        <charset val="204"/>
      </rPr>
      <t>Мероприятие 4.12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методических занятий со  специалистами органов местного самоуправления, представителей общественных организаций, педагогов по вопросам профилактики экстремизма и гармонизации межэтнических отношений *</t>
    </r>
  </si>
  <si>
    <r>
      <rPr>
        <b/>
        <sz val="10"/>
        <color theme="1"/>
        <rFont val="Liberation Serif"/>
        <family val="1"/>
        <charset val="204"/>
      </rPr>
      <t>Мероприятие 4.13</t>
    </r>
    <r>
      <rPr>
        <sz val="10"/>
        <color theme="1"/>
        <rFont val="Liberation Serif"/>
        <family val="1"/>
        <charset val="204"/>
      </rPr>
      <t xml:space="preserve">                           Организация  и проведение Дней правой культуры по разъяснению действующего законодательства, устанавливающего юридическую ответственность за совершение экстремистских действий</t>
    </r>
  </si>
  <si>
    <r>
      <rPr>
        <b/>
        <sz val="10"/>
        <color theme="1"/>
        <rFont val="Liberation Serif"/>
        <family val="1"/>
        <charset val="204"/>
      </rPr>
      <t>Мероприятие 4.14</t>
    </r>
    <r>
      <rPr>
        <sz val="10"/>
        <color theme="1"/>
        <rFont val="Liberation Serif"/>
        <family val="1"/>
        <charset val="204"/>
      </rPr>
      <t xml:space="preserve">               Реализация в целях профилактики экстремизма мероприятий, направленных на развитие добровольческой (волонтерской) деятельности в молодежной среде городского округа Красноуфимск*</t>
    </r>
  </si>
  <si>
    <r>
      <rPr>
        <b/>
        <sz val="10"/>
        <color theme="1"/>
        <rFont val="Liberation Serif"/>
        <family val="1"/>
        <charset val="204"/>
      </rPr>
      <t>Мероприятие 4.30</t>
    </r>
    <r>
      <rPr>
        <sz val="10"/>
        <color theme="1"/>
        <rFont val="Liberation Serif"/>
        <family val="1"/>
        <charset val="204"/>
      </rPr>
      <t xml:space="preserve">               Проведение адресной и индивидуальной работы с прибывающими в регионы лицами из Донецкой Народной Республики, Луганской Народной Республики, Запорожской области, Херсонской области и Украины</t>
    </r>
  </si>
  <si>
    <r>
      <rPr>
        <b/>
        <sz val="10"/>
        <color theme="1"/>
        <rFont val="Liberation Serif"/>
        <family val="1"/>
        <charset val="204"/>
      </rPr>
      <t>Мероприятие 4.15</t>
    </r>
    <r>
      <rPr>
        <sz val="10"/>
        <color theme="1"/>
        <rFont val="Liberation Serif"/>
        <family val="1"/>
        <charset val="204"/>
      </rPr>
      <t xml:space="preserve">                                         Организация и проведение в образовательных учреждениях мероприятий, приуроченных ко Дню солидарности в борьбе с терроризмом </t>
    </r>
  </si>
  <si>
    <r>
      <rPr>
        <b/>
        <sz val="10"/>
        <color theme="1"/>
        <rFont val="Liberation Serif"/>
        <family val="1"/>
        <charset val="204"/>
      </rPr>
      <t>Мероприятие 4.16</t>
    </r>
    <r>
      <rPr>
        <sz val="10"/>
        <color theme="1"/>
        <rFont val="Liberation Serif"/>
        <family val="1"/>
        <charset val="204"/>
      </rPr>
      <t xml:space="preserve">                                                 Оборудование объектов образовательных учреждений техническими средствами безопасности (системы управления доступом, системы видеонаблюдения, системы оповещения и управления эвакуацией)</t>
    </r>
  </si>
  <si>
    <r>
      <rPr>
        <b/>
        <sz val="10"/>
        <color theme="1"/>
        <rFont val="Liberation Serif"/>
        <family val="1"/>
        <charset val="204"/>
      </rPr>
      <t>Мероприятие 4.17</t>
    </r>
    <r>
      <rPr>
        <sz val="10"/>
        <color theme="1"/>
        <rFont val="Liberation Serif"/>
        <family val="1"/>
        <charset val="204"/>
      </rPr>
      <t xml:space="preserve">        Организация и проведение тренировок по отработке порядка действий при угрозе совершения или совершении террористического акта на объектах (территориях) муниципальных учреждений образования       </t>
    </r>
  </si>
  <si>
    <r>
      <rPr>
        <b/>
        <sz val="10"/>
        <color theme="1"/>
        <rFont val="Liberation Serif"/>
        <family val="1"/>
        <charset val="204"/>
      </rPr>
      <t>Мероприятие 4.18</t>
    </r>
    <r>
      <rPr>
        <sz val="10"/>
        <color theme="1"/>
        <rFont val="Liberation Serif"/>
        <family val="1"/>
        <charset val="204"/>
      </rPr>
      <t xml:space="preserve">                                                Приобретение, монтаж и технологическое присоединение  оборудования систем контроля доступа, систем видеонаблюдения и систем оповещения в местах массового пребывания людей, в местах и на маршрутах традиционного проведения культурно-массовых и спортивных мероприятий</t>
    </r>
  </si>
  <si>
    <r>
      <rPr>
        <b/>
        <sz val="10"/>
        <color theme="1"/>
        <rFont val="Liberation Serif"/>
        <family val="1"/>
        <charset val="204"/>
      </rPr>
      <t>Мероприятие 4.19</t>
    </r>
    <r>
      <rPr>
        <sz val="10"/>
        <color theme="1"/>
        <rFont val="Liberation Serif"/>
        <family val="1"/>
        <charset val="204"/>
      </rPr>
      <t xml:space="preserve">                                                               Приобретение специализированного оборудования для предотвращения или минимизации последствий терроритстических актов (средства локализации взрывчатых веществ, средства поиска и обнаружения паров и следов взрывчатых веществ, система блокирования радиосигналов и др.)</t>
    </r>
  </si>
  <si>
    <r>
      <rPr>
        <b/>
        <sz val="10"/>
        <color theme="1"/>
        <rFont val="Liberation Serif"/>
        <family val="1"/>
        <charset val="204"/>
      </rPr>
      <t>Мероприятие 4.20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открытого фестиваля национальных культур «Мы живем на Урале»</t>
    </r>
  </si>
  <si>
    <r>
      <rPr>
        <b/>
        <sz val="10"/>
        <color theme="1"/>
        <rFont val="Liberation Serif"/>
        <family val="1"/>
        <charset val="204"/>
      </rPr>
      <t>Мероприятие 4.21</t>
    </r>
    <r>
      <rPr>
        <sz val="10"/>
        <color theme="1"/>
        <rFont val="Liberation Serif"/>
        <family val="1"/>
        <charset val="204"/>
      </rPr>
      <t xml:space="preserve">                                                 Реализация МБУ «ЦБС» профилактических мероприятий по вопросам информационной безопасности в библиотеках городского округа Красноуфимск</t>
    </r>
  </si>
  <si>
    <r>
      <rPr>
        <b/>
        <sz val="10"/>
        <color theme="1"/>
        <rFont val="Liberation Serif"/>
        <family val="1"/>
        <charset val="204"/>
      </rPr>
      <t>Мероприятие 4.22</t>
    </r>
    <r>
      <rPr>
        <sz val="10"/>
        <color theme="1"/>
        <rFont val="Liberation Serif"/>
        <family val="1"/>
        <charset val="204"/>
      </rPr>
      <t xml:space="preserve">            Проведение семинаров, совещаний, "круглых столов" с представителями социально ориентированных некоммерческих общественных организаций, работающих с детьми и молодежью, сотрудниками муниципальных органов, работающих с молодежью, по вопросам профилактики экстремистских проявлений, развития межнациональных и межконфессиональных отношений в молодежной среде</t>
    </r>
  </si>
  <si>
    <r>
      <rPr>
        <b/>
        <sz val="10"/>
        <color theme="1"/>
        <rFont val="Liberation Serif"/>
        <family val="1"/>
        <charset val="204"/>
      </rPr>
      <t>Мероприятие 4.23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тематических экскурсий, выставок, лекций, интерактивных программ, мастер-классов в рамках Дней национальных культур народов, проживающих в городском округе Красноуфимск</t>
    </r>
  </si>
  <si>
    <r>
      <rPr>
        <b/>
        <sz val="10"/>
        <color theme="1"/>
        <rFont val="Liberation Serif"/>
        <family val="1"/>
        <charset val="204"/>
      </rPr>
      <t>Мероприятие 4.24</t>
    </r>
    <r>
      <rPr>
        <sz val="10"/>
        <color theme="1"/>
        <rFont val="Liberation Serif"/>
        <family val="1"/>
        <charset val="204"/>
      </rPr>
      <t xml:space="preserve">                          Организация мероприятий, посвященных Дню народов Среднего Урала</t>
    </r>
  </si>
  <si>
    <r>
      <rPr>
        <b/>
        <sz val="10"/>
        <color theme="1"/>
        <rFont val="Liberation Serif"/>
        <family val="1"/>
        <charset val="204"/>
      </rPr>
      <t>Мероприятие 4.25</t>
    </r>
    <r>
      <rPr>
        <sz val="10"/>
        <color theme="1"/>
        <rFont val="Liberation Serif"/>
        <family val="1"/>
        <charset val="204"/>
      </rPr>
      <t xml:space="preserve">                         Организация и проведение мероприятий, приуроченных ко Дню солидарности в борьбе с терроризмом</t>
    </r>
  </si>
  <si>
    <r>
      <rPr>
        <b/>
        <sz val="10"/>
        <color theme="1"/>
        <rFont val="Liberation Serif"/>
        <family val="1"/>
        <charset val="204"/>
      </rPr>
      <t>Мероприятие 4.26</t>
    </r>
    <r>
      <rPr>
        <sz val="10"/>
        <color theme="1"/>
        <rFont val="Liberation Serif"/>
        <family val="1"/>
        <charset val="204"/>
      </rPr>
      <t xml:space="preserve">                           Подготовка и реализация мероприятий проекта «Национальная деревня». Фестиваль национальных подворий</t>
    </r>
  </si>
  <si>
    <r>
      <rPr>
        <b/>
        <sz val="10"/>
        <color theme="1"/>
        <rFont val="Liberation Serif"/>
        <family val="1"/>
        <charset val="204"/>
      </rPr>
      <t>Мероприятие 4.27</t>
    </r>
    <r>
      <rPr>
        <sz val="10"/>
        <color theme="1"/>
        <rFont val="Liberation Serif"/>
        <family val="1"/>
        <charset val="204"/>
      </rPr>
      <t xml:space="preserve">                                       Реализация комплекса мер по антитеррористической защищенности объектов библиотек МБУ ЦБС городского округа Красноуфимск: установка систем контроля доступа, установка наружного и внутреннего видеонаблюдения, систем оповещения и управления эвакуацией</t>
    </r>
  </si>
  <si>
    <r>
      <rPr>
        <b/>
        <sz val="10"/>
        <color theme="1"/>
        <rFont val="Liberation Serif"/>
        <family val="1"/>
        <charset val="204"/>
      </rPr>
      <t>Мероприятие 4.28</t>
    </r>
    <r>
      <rPr>
        <sz val="10"/>
        <color theme="1"/>
        <rFont val="Liberation Serif"/>
        <family val="1"/>
        <charset val="204"/>
      </rPr>
      <t xml:space="preserve">                                             Разработка, изготовление и распространение  печатной продукции, направленной на патриотическое воспитание молодежи </t>
    </r>
  </si>
  <si>
    <r>
      <rPr>
        <b/>
        <sz val="10"/>
        <color theme="1"/>
        <rFont val="Liberation Serif"/>
        <family val="1"/>
        <charset val="204"/>
      </rPr>
      <t>Мероприятие 5.1</t>
    </r>
    <r>
      <rPr>
        <sz val="10"/>
        <color theme="1"/>
        <rFont val="Liberation Serif"/>
        <family val="1"/>
        <charset val="204"/>
      </rPr>
      <t xml:space="preserve">                          Разработка и изготовление планирующих документов и картографического материала по предупреждению и ликвидации ЧС на территории городского округа, по территориальной и гражданской обороне. Разработка паспорта безопасности городского округа</t>
    </r>
  </si>
  <si>
    <r>
      <rPr>
        <b/>
        <sz val="10"/>
        <color theme="1"/>
        <rFont val="Liberation Serif"/>
        <family val="1"/>
        <charset val="204"/>
      </rPr>
      <t>Мероприятие 5.2</t>
    </r>
    <r>
      <rPr>
        <sz val="10"/>
        <color theme="1"/>
        <rFont val="Liberation Serif"/>
        <family val="1"/>
        <charset val="204"/>
      </rPr>
      <t xml:space="preserve">                                                    Организация ежегодного эксплуатационно-технического обслуживания муниципальной автоматизированной системы централизованного оповещения населения ****</t>
    </r>
  </si>
  <si>
    <r>
      <rPr>
        <b/>
        <sz val="10"/>
        <color theme="1"/>
        <rFont val="Liberation Serif"/>
        <family val="1"/>
        <charset val="204"/>
      </rPr>
      <t xml:space="preserve">Мероприятие 5.3                       </t>
    </r>
    <r>
      <rPr>
        <sz val="10"/>
        <color theme="1"/>
        <rFont val="Liberation Serif"/>
        <family val="1"/>
        <charset val="204"/>
      </rPr>
      <t>Оборудование необходимыми средствами (связи, освещения, оповещения, жизнеобеспечения) и поддержание в состоянии готовности    подвижного пункта управления Администрации городского округа (комиссии по чрезвычайным ситуациям и обеспечению пожарной безопасности) на базе автобуса ПАЗ 32053-70 ****</t>
    </r>
  </si>
  <si>
    <r>
      <rPr>
        <b/>
        <sz val="10"/>
        <color theme="1"/>
        <rFont val="Liberation Serif"/>
        <family val="1"/>
        <charset val="204"/>
      </rPr>
      <t>Мероприятие 5.4</t>
    </r>
    <r>
      <rPr>
        <sz val="10"/>
        <color theme="1"/>
        <rFont val="Liberation Serif"/>
        <family val="1"/>
        <charset val="204"/>
      </rPr>
      <t xml:space="preserve">                        Разработка и тиражирование памяток, листовок, плакатов по пропаганде знаний в области гражданской обороны и обучению населения действиям при возникновении чрезвычайных ситуаций
</t>
    </r>
  </si>
  <si>
    <r>
      <t xml:space="preserve">Мероприятие 5.5                     </t>
    </r>
    <r>
      <rPr>
        <sz val="10"/>
        <color theme="1"/>
        <rFont val="Times New Roman"/>
        <family val="1"/>
        <charset val="204"/>
      </rPr>
      <t>Содержание Единой дежурно-диспетчерской службы ****</t>
    </r>
  </si>
  <si>
    <r>
      <rPr>
        <b/>
        <sz val="10"/>
        <color theme="1"/>
        <rFont val="Liberation Serif"/>
        <family val="1"/>
        <charset val="204"/>
      </rPr>
      <t>Мероприятие 5.6</t>
    </r>
    <r>
      <rPr>
        <sz val="10"/>
        <color theme="1"/>
        <rFont val="Liberation Serif"/>
        <family val="1"/>
        <charset val="204"/>
      </rPr>
      <t xml:space="preserve">                                               Подготовка и поддержание в состоянии готовности органов управления, сил и средств Красноуфимского городского звена Свердловской областной подсистемы единой государственной системы предупреждения и ликвидации чрезвычайных ситуаций (учебно-методические сборы руководящего состава, командно-штабные тренировки, специальные учения)
</t>
    </r>
  </si>
  <si>
    <r>
      <rPr>
        <b/>
        <sz val="10"/>
        <color theme="1"/>
        <rFont val="Liberation Serif"/>
        <family val="1"/>
        <charset val="204"/>
      </rPr>
      <t>Мероприятие 5.7</t>
    </r>
    <r>
      <rPr>
        <sz val="10"/>
        <color theme="1"/>
        <rFont val="Liberation Serif"/>
        <family val="1"/>
        <charset val="204"/>
      </rPr>
      <t xml:space="preserve">                           Реконструкция и развитие муниципальной автоматизированной системы централизованного оповещения городского округа (приобретение и монтаж оборудования оконечных средств оповещения)</t>
    </r>
  </si>
  <si>
    <r>
      <rPr>
        <b/>
        <sz val="10"/>
        <color theme="1"/>
        <rFont val="Liberation Serif"/>
        <family val="1"/>
        <charset val="204"/>
      </rPr>
      <t>Мероприятие 5.8</t>
    </r>
    <r>
      <rPr>
        <sz val="10"/>
        <color theme="1"/>
        <rFont val="Liberation Serif"/>
        <family val="1"/>
        <charset val="204"/>
      </rPr>
      <t xml:space="preserve">                                                Создание и восполнение муниципального резерва материальных ресурсов, спасательного и другого оборудования для ликвидации чрезвычайных ситуаций и для целей гражданской обороны</t>
    </r>
  </si>
  <si>
    <r>
      <rPr>
        <b/>
        <sz val="10"/>
        <color theme="1"/>
        <rFont val="Liberation Serif"/>
        <family val="1"/>
        <charset val="204"/>
      </rPr>
      <t>Мероприятие 5.9</t>
    </r>
    <r>
      <rPr>
        <sz val="10"/>
        <color theme="1"/>
        <rFont val="Liberation Serif"/>
        <family val="1"/>
        <charset val="204"/>
      </rPr>
      <t xml:space="preserve">                                             Оборудование необходимыми средствами (связи, освещения, оповещения, жизнеобеспечения), поддержание в состоянии готовности и содержание  автомобильной и специальной техники, предназначенной для предотвращения и ликвидации ЧС</t>
    </r>
  </si>
  <si>
    <r>
      <rPr>
        <b/>
        <sz val="10"/>
        <color theme="1"/>
        <rFont val="Liberation Serif"/>
        <family val="1"/>
        <charset val="204"/>
      </rPr>
      <t>Мероприятие 6.1</t>
    </r>
    <r>
      <rPr>
        <sz val="10"/>
        <color theme="1"/>
        <rFont val="Liberation Serif"/>
        <family val="1"/>
        <charset val="204"/>
      </rPr>
      <t xml:space="preserve">                            Разработка, изготовление социально-значимой рекламы, направленной на профилактику пожаров,  размещение ее на рекламных местах на улицах городского округа </t>
    </r>
  </si>
  <si>
    <r>
      <rPr>
        <b/>
        <sz val="10"/>
        <color theme="1"/>
        <rFont val="Liberation Serif"/>
        <family val="1"/>
        <charset val="204"/>
      </rPr>
      <t>Мероприятие 6.3</t>
    </r>
    <r>
      <rPr>
        <sz val="10"/>
        <color theme="1"/>
        <rFont val="Liberation Serif"/>
        <family val="1"/>
        <charset val="204"/>
      </rPr>
      <t xml:space="preserve">                                   Проведение сезонных мероприятий по предупреждению и тушению пожаров (ландшафтных, лесных), в том числе обустройство и обновление минерализованных противопожарных полос, уборка сухой растительности, патрулирование городских парков и лесов и др. ****</t>
    </r>
  </si>
  <si>
    <r>
      <rPr>
        <b/>
        <sz val="10"/>
        <color theme="1"/>
        <rFont val="Liberation Serif"/>
        <family val="1"/>
        <charset val="204"/>
      </rPr>
      <t>Мероприятие 6.4</t>
    </r>
    <r>
      <rPr>
        <sz val="10"/>
        <color theme="1"/>
        <rFont val="Liberation Serif"/>
        <family val="1"/>
        <charset val="204"/>
      </rPr>
      <t xml:space="preserve">                                   Создание условий для организации деятельности добровольной пожарной команды п. Пудлинговый (материальное стимулирование членов ДПК, содержание пожарного автомобиля, приобретение пожарно-спасательного инвентаря и др.)</t>
    </r>
  </si>
  <si>
    <r>
      <rPr>
        <b/>
        <sz val="10"/>
        <color theme="1"/>
        <rFont val="Liberation Serif"/>
        <family val="1"/>
        <charset val="204"/>
      </rPr>
      <t>Мероприятие 6.5</t>
    </r>
    <r>
      <rPr>
        <sz val="10"/>
        <color theme="1"/>
        <rFont val="Liberation Serif"/>
        <family val="1"/>
        <charset val="204"/>
      </rPr>
      <t xml:space="preserve">                             Содержание инструктора по противопожарной профилактике и пропаганде ****</t>
    </r>
  </si>
  <si>
    <r>
      <rPr>
        <b/>
        <sz val="10"/>
        <color theme="1"/>
        <rFont val="Liberation Serif"/>
        <family val="1"/>
        <charset val="204"/>
      </rPr>
      <t>Мероприятие 6.6</t>
    </r>
    <r>
      <rPr>
        <sz val="10"/>
        <color theme="1"/>
        <rFont val="Liberation Serif"/>
        <family val="1"/>
        <charset val="204"/>
      </rPr>
      <t xml:space="preserve">                                             Организация и проведение с неработающим населением и детьми, посещающими образовательные учреждения городского округа, мероприятий по обучению, профилактике и пропаганде в области безопасности жизнедеятельности, в том числе по пожарной безопасности (в соответствии с ежегодным планом мероприятий инспектора по противопожарной профилактике и пропаганде) ****</t>
    </r>
  </si>
  <si>
    <r>
      <rPr>
        <b/>
        <sz val="10"/>
        <color theme="1"/>
        <rFont val="Liberation Serif"/>
        <family val="1"/>
        <charset val="204"/>
      </rPr>
      <t>Мероприятие 6.7</t>
    </r>
    <r>
      <rPr>
        <sz val="10"/>
        <color theme="1"/>
        <rFont val="Liberation Serif"/>
        <family val="1"/>
        <charset val="204"/>
      </rPr>
      <t xml:space="preserve">                            Приобретение и установка автономных пожарных извещателей в местах проживания многодетных и неполных малообеспеченных семей, а также лиц, находящихся в социально опасном положении  (инвалиды, одинокие пожилые люди) ****</t>
    </r>
  </si>
  <si>
    <r>
      <rPr>
        <b/>
        <sz val="10"/>
        <color theme="1"/>
        <rFont val="Liberation Serif"/>
        <family val="1"/>
        <charset val="204"/>
      </rPr>
      <t>Мероприятие 6.8</t>
    </r>
    <r>
      <rPr>
        <sz val="10"/>
        <color theme="1"/>
        <rFont val="Liberation Serif"/>
        <family val="1"/>
        <charset val="204"/>
      </rPr>
      <t xml:space="preserve">                                           Организация  мероприятий по обеспечению безопасности граждан на водных объектах в местах проведения Крещенских купаний ****</t>
    </r>
  </si>
  <si>
    <r>
      <rPr>
        <b/>
        <sz val="10"/>
        <color theme="1"/>
        <rFont val="Liberation Serif"/>
        <family val="1"/>
        <charset val="204"/>
      </rPr>
      <t>Мероприятие 6.10</t>
    </r>
    <r>
      <rPr>
        <sz val="10"/>
        <color theme="1"/>
        <rFont val="Liberation Serif"/>
        <family val="1"/>
        <charset val="204"/>
      </rPr>
      <t xml:space="preserve">                         Ежегодное обследование и ремонт искусственных подземных пожарных водоемов, оборудование подъездных путей  и обеспечение возможности забора воды для целей пожаротушения в любое время года, оборудование указательных знаков, заполнение водой****</t>
    </r>
  </si>
  <si>
    <r>
      <rPr>
        <b/>
        <sz val="10"/>
        <color theme="1"/>
        <rFont val="Liberation Serif"/>
        <family val="1"/>
        <charset val="204"/>
      </rPr>
      <t>Мероприятие 6.11</t>
    </r>
    <r>
      <rPr>
        <sz val="10"/>
        <color theme="1"/>
        <rFont val="Liberation Serif"/>
        <family val="1"/>
        <charset val="204"/>
      </rPr>
      <t xml:space="preserve">                               Проведение сезонных мероприятий по предупреждению паводка и смягчению возможных последствий в период прохождения весеннего половодья (предупреждение заторов льда в русле р.Уфа, расчистка русла р.Сарга, расчистка водосточных канав от снега и мусора, отсыпка насыпи дорожного полотна и др.) ****</t>
    </r>
  </si>
  <si>
    <r>
      <rPr>
        <b/>
        <sz val="10"/>
        <color theme="1"/>
        <rFont val="Liberation Serif"/>
        <family val="1"/>
        <charset val="204"/>
      </rPr>
      <t>Мероприятие 6.12</t>
    </r>
    <r>
      <rPr>
        <sz val="10"/>
        <color theme="1"/>
        <rFont val="Liberation Serif"/>
        <family val="1"/>
        <charset val="204"/>
      </rPr>
      <t xml:space="preserve">                                           Разработка, изготовление и распространение среди населения наглядной агитационной продукции по вопросам безопасности в период весеннего половодья (листовки, брошюры, плакаты)</t>
    </r>
  </si>
  <si>
    <r>
      <rPr>
        <b/>
        <sz val="10"/>
        <color theme="1"/>
        <rFont val="Liberation Serif"/>
        <family val="1"/>
        <charset val="204"/>
      </rPr>
      <t>Мероприятие 6.13</t>
    </r>
    <r>
      <rPr>
        <sz val="10"/>
        <color theme="1"/>
        <rFont val="Liberation Serif"/>
        <family val="1"/>
        <charset val="204"/>
      </rPr>
      <t xml:space="preserve">                                          Мероприятия по созданию и содержанию мест массового отдыха жителей вблизи водных объектов (в том числе пляжей)</t>
    </r>
  </si>
  <si>
    <r>
      <rPr>
        <b/>
        <sz val="10"/>
        <color theme="1"/>
        <rFont val="Liberation Serif"/>
        <family val="1"/>
        <charset val="204"/>
      </rPr>
      <t>Мероприятие 6.14</t>
    </r>
    <r>
      <rPr>
        <sz val="10"/>
        <color theme="1"/>
        <rFont val="Liberation Serif"/>
        <family val="1"/>
        <charset val="204"/>
      </rPr>
      <t xml:space="preserve">                                             Разработка, изготовление и распространение среди населения наглядной агитационной продукции по вопросам безопасности на водных объектах в период становления льда (листовки, брошюры, плакаты)</t>
    </r>
  </si>
  <si>
    <r>
      <rPr>
        <b/>
        <sz val="10"/>
        <color theme="1"/>
        <rFont val="Liberation Serif"/>
        <family val="1"/>
        <charset val="204"/>
      </rPr>
      <t xml:space="preserve">Мероприятие 6.15                         </t>
    </r>
    <r>
      <rPr>
        <sz val="10"/>
        <color theme="1"/>
        <rFont val="Liberation Serif"/>
        <family val="1"/>
        <charset val="204"/>
      </rPr>
      <t>Изготовление, установка и обслуживание знаков безопасности  на водных объектах и информационных аншлагов в местах традиционного отдыха граждан вблизи водных объектов ****</t>
    </r>
  </si>
  <si>
    <r>
      <rPr>
        <b/>
        <sz val="10"/>
        <color theme="1"/>
        <rFont val="Liberation Serif"/>
        <family val="1"/>
        <charset val="204"/>
      </rPr>
      <t>Мероприятие 6.16</t>
    </r>
    <r>
      <rPr>
        <sz val="10"/>
        <color theme="1"/>
        <rFont val="Liberation Serif"/>
        <family val="1"/>
        <charset val="204"/>
      </rPr>
      <t xml:space="preserve">                         Приобретение и установка автономных пожарных извещателей в муниципальных жилых помещениях специализированного жилищного фонда </t>
    </r>
  </si>
  <si>
    <r>
      <rPr>
        <b/>
        <sz val="10"/>
        <color theme="1"/>
        <rFont val="Liberation Serif"/>
        <family val="1"/>
        <charset val="204"/>
      </rPr>
      <t>Мероприятие 6.17</t>
    </r>
    <r>
      <rPr>
        <sz val="10"/>
        <color theme="1"/>
        <rFont val="Liberation Serif"/>
        <family val="1"/>
        <charset val="204"/>
      </rPr>
      <t xml:space="preserve">                         Организация и проведение театрального представления по профилактике пожарной безопасности и безопасности жизнедеятельности. Детский спектакль «Музыкальный теремок»</t>
    </r>
  </si>
  <si>
    <r>
      <rPr>
        <b/>
        <sz val="10"/>
        <color theme="1"/>
        <rFont val="Liberation Serif"/>
        <family val="1"/>
        <charset val="204"/>
      </rPr>
      <t>Мероприятие 6.18</t>
    </r>
    <r>
      <rPr>
        <sz val="10"/>
        <color theme="1"/>
        <rFont val="Liberation Serif"/>
        <family val="1"/>
        <charset val="204"/>
      </rPr>
      <t xml:space="preserve">                                 Обеспечение участия учащихся муниципальных образовательных учреждений в областном этапе соревнований "Школа безопасности" и "Юный спасатель"</t>
    </r>
  </si>
  <si>
    <r>
      <rPr>
        <b/>
        <sz val="10"/>
        <color theme="1"/>
        <rFont val="Liberation Serif"/>
        <family val="1"/>
        <charset val="204"/>
      </rPr>
      <t>Мероприятие 7.1</t>
    </r>
    <r>
      <rPr>
        <sz val="10"/>
        <color theme="1"/>
        <rFont val="Liberation Serif"/>
        <family val="1"/>
        <charset val="204"/>
      </rPr>
      <t xml:space="preserve">              Проведение обследования служб и организаций муниципального уровня РСЧС, а также иных служб и организаций (в том числе предприятий и объектов транспортной инфраструктуры, энергетики, водоснабжения, теплоснабжения; предприятий и объектов телекоммуникаций; объектов торговли и развлечений и др.), включая обследование организационной структуры, информационно-коммуникационной инфраструктуры, анализ эффективности выполнения возложенных задач</t>
    </r>
  </si>
  <si>
    <r>
      <rPr>
        <b/>
        <sz val="10"/>
        <color theme="1"/>
        <rFont val="Liberation Serif"/>
        <family val="1"/>
        <charset val="204"/>
      </rPr>
      <t>Мероприятие 7.2</t>
    </r>
    <r>
      <rPr>
        <sz val="10"/>
        <color theme="1"/>
        <rFont val="Liberation Serif"/>
        <family val="1"/>
        <charset val="204"/>
      </rPr>
      <t xml:space="preserve">                             Разработка предложений по развитию и интеграции информационно-аналитических систем органов Администрации городского округа в автоматизированную информационную систему обеспечения оперативного мониторинга и принятия управленческих решений, совершенствованию системы видеонаблюдения </t>
    </r>
  </si>
  <si>
    <r>
      <rPr>
        <b/>
        <sz val="10"/>
        <color theme="1"/>
        <rFont val="Liberation Serif"/>
        <family val="1"/>
        <charset val="204"/>
      </rPr>
      <t>Мероприятие 7.3</t>
    </r>
    <r>
      <rPr>
        <sz val="10"/>
        <color theme="1"/>
        <rFont val="Liberation Serif"/>
        <family val="1"/>
        <charset val="204"/>
      </rPr>
      <t xml:space="preserve">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</si>
  <si>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color theme="1"/>
        <rFont val="Liberation Serif"/>
        <family val="1"/>
        <charset val="204"/>
      </rPr>
      <t>Мероприятие 7.4</t>
    </r>
    <r>
      <rPr>
        <sz val="10"/>
        <color theme="1"/>
        <rFont val="Liberation Serif"/>
        <family val="1"/>
        <charset val="204"/>
      </rPr>
      <t xml:space="preserve">                         Информирование населения, юридических лиц и предпринимателей, о возможности включения имеющихся у них технических средств в единую систему АПК "Безопасный город" на территории городского округа</t>
    </r>
  </si>
  <si>
    <r>
      <rPr>
        <b/>
        <sz val="10"/>
        <color theme="1"/>
        <rFont val="Liberation Serif"/>
        <family val="1"/>
        <charset val="204"/>
      </rPr>
      <t>Мероприятие 7.5</t>
    </r>
    <r>
      <rPr>
        <sz val="10"/>
        <color theme="1"/>
        <rFont val="Liberation Serif"/>
        <family val="1"/>
        <charset val="204"/>
      </rPr>
      <t xml:space="preserve">                                                         Организация работы Межведомственной рабочей группы по построению и развитию АПК «Безопасный город» городского округа Красноуфимск 
 </t>
    </r>
  </si>
  <si>
    <r>
      <rPr>
        <b/>
        <sz val="10"/>
        <color theme="1"/>
        <rFont val="Liberation Serif"/>
        <family val="1"/>
        <charset val="204"/>
      </rPr>
      <t>Мероприятие 7.8</t>
    </r>
    <r>
      <rPr>
        <sz val="10"/>
        <color theme="1"/>
        <rFont val="Liberation Serif"/>
        <family val="1"/>
        <charset val="204"/>
      </rPr>
      <t xml:space="preserve">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</si>
  <si>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color theme="1"/>
        <rFont val="Liberation Serif"/>
        <family val="1"/>
        <charset val="204"/>
      </rPr>
      <t>Мероприятие 7.6</t>
    </r>
    <r>
      <rPr>
        <sz val="10"/>
        <color theme="1"/>
        <rFont val="Liberation Serif"/>
        <family val="1"/>
        <charset val="204"/>
      </rPr>
      <t xml:space="preserve">                          Мероприятия по интеграции имеющихся систем видеонаблюдения подведомственных учреждений в единый сегмент системы АПК "Безопасный город"  городского округа </t>
    </r>
  </si>
  <si>
    <r>
      <rPr>
        <b/>
        <sz val="10"/>
        <color theme="1"/>
        <rFont val="Liberation Serif"/>
        <family val="1"/>
        <charset val="204"/>
      </rPr>
      <t>Мероприятие 7.8</t>
    </r>
    <r>
      <rPr>
        <sz val="10"/>
        <color theme="1"/>
        <rFont val="Liberation Serif"/>
        <family val="1"/>
        <charset val="204"/>
      </rPr>
      <t xml:space="preserve">   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</si>
  <si>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color theme="1"/>
        <rFont val="Liberation Serif"/>
        <family val="1"/>
        <charset val="204"/>
      </rPr>
      <t>Мероприятие 7.3</t>
    </r>
    <r>
      <rPr>
        <sz val="10"/>
        <color theme="1"/>
        <rFont val="Liberation Serif"/>
        <family val="1"/>
        <charset val="204"/>
      </rPr>
      <t xml:space="preserve">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</si>
  <si>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color theme="1"/>
        <rFont val="Liberation Serif"/>
        <family val="1"/>
        <charset val="204"/>
      </rPr>
      <t>Мероприятие 6.2</t>
    </r>
    <r>
      <rPr>
        <sz val="10"/>
        <color theme="1"/>
        <rFont val="Liberation Serif"/>
        <family val="1"/>
        <charset val="204"/>
      </rPr>
      <t xml:space="preserve">                                              Разработка, изготовление и распространение среди населения наглядной агитационной продукции по вопросам пожарной безопасности  и безопасности на водных объектах (листовки, брошюры, плакаты)</t>
    </r>
  </si>
  <si>
    <r>
      <rPr>
        <b/>
        <sz val="10"/>
        <rFont val="Liberation Serif"/>
        <family val="1"/>
        <charset val="204"/>
      </rPr>
      <t>Мероприятие 3.16.</t>
    </r>
    <r>
      <rPr>
        <sz val="10"/>
        <rFont val="Liberation Serif"/>
        <family val="1"/>
        <charset val="204"/>
      </rPr>
      <t xml:space="preserve"> Организация и проведение профилактических мероприятии по социальной адаптации лиц, состоящих на наркологическом учете и освободившихся из мест лишения свободы, отбывавших наказание за преступления в сфере незаконного оборота наркотиков </t>
    </r>
  </si>
  <si>
    <r>
      <rPr>
        <b/>
        <sz val="10"/>
        <color theme="1"/>
        <rFont val="Liberation Serif"/>
        <family val="1"/>
        <charset val="204"/>
      </rPr>
      <t xml:space="preserve">Мероприятие 3.8       </t>
    </r>
    <r>
      <rPr>
        <sz val="10"/>
        <color theme="1"/>
        <rFont val="Liberation Serif"/>
        <family val="1"/>
        <charset val="204"/>
      </rPr>
      <t xml:space="preserve">                              Проведение для обучающихся в образовательных учреждениях всех типов и видов мероприятий по профилактике и борьбе с незаконным оборотом и употреблением наркотиков, пьянством и алкоголизмом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</si>
</sst>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8"/>
      <color indexed="8"/>
      <name val="Liberation Serif"/>
      <family val="1"/>
      <charset val="204"/>
    </font>
    <font>
      <b/>
      <sz val="10"/>
      <color indexed="8"/>
      <name val="Liberation Serif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Liberation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justify" vertical="top"/>
    </xf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9" fontId="0" fillId="0" borderId="0" xfId="0" applyNumberFormat="1" applyAlignment="1">
      <alignment horizontal="center"/>
    </xf>
    <xf numFmtId="3" fontId="0" fillId="0" borderId="0" xfId="0" applyNumberFormat="1"/>
    <xf numFmtId="4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/>
    <xf numFmtId="1" fontId="4" fillId="2" borderId="8" xfId="0" applyNumberFormat="1" applyFont="1" applyFill="1" applyBorder="1" applyAlignment="1">
      <alignment horizontal="center" vertical="top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justify" vertical="top" wrapText="1"/>
    </xf>
    <xf numFmtId="0" fontId="7" fillId="0" borderId="0" xfId="0" applyFont="1"/>
    <xf numFmtId="164" fontId="6" fillId="0" borderId="8" xfId="0" applyNumberFormat="1" applyFont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top" wrapText="1"/>
    </xf>
    <xf numFmtId="164" fontId="6" fillId="2" borderId="20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164" fontId="5" fillId="4" borderId="21" xfId="0" applyNumberFormat="1" applyFont="1" applyFill="1" applyBorder="1" applyAlignment="1">
      <alignment horizontal="center" vertical="center" wrapText="1"/>
    </xf>
    <xf numFmtId="164" fontId="5" fillId="4" borderId="10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2" fontId="12" fillId="7" borderId="14" xfId="0" applyNumberFormat="1" applyFont="1" applyFill="1" applyBorder="1" applyAlignment="1">
      <alignment horizontal="justify" vertical="top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12" fillId="7" borderId="2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6" fillId="7" borderId="3" xfId="0" applyNumberFormat="1" applyFont="1" applyFill="1" applyBorder="1" applyAlignment="1">
      <alignment horizontal="center" vertical="top" wrapText="1"/>
    </xf>
    <xf numFmtId="2" fontId="5" fillId="4" borderId="21" xfId="0" applyNumberFormat="1" applyFont="1" applyFill="1" applyBorder="1" applyAlignment="1">
      <alignment horizontal="justify" vertical="top" wrapText="1"/>
    </xf>
    <xf numFmtId="2" fontId="6" fillId="4" borderId="21" xfId="0" applyNumberFormat="1" applyFont="1" applyFill="1" applyBorder="1" applyAlignment="1">
      <alignment horizontal="center" vertical="top" wrapText="1"/>
    </xf>
    <xf numFmtId="2" fontId="6" fillId="4" borderId="14" xfId="0" applyNumberFormat="1" applyFont="1" applyFill="1" applyBorder="1" applyAlignment="1">
      <alignment horizontal="justify" vertical="top" wrapText="1"/>
    </xf>
    <xf numFmtId="2" fontId="6" fillId="4" borderId="3" xfId="0" applyNumberFormat="1" applyFont="1" applyFill="1" applyBorder="1" applyAlignment="1">
      <alignment horizontal="center" vertical="top" wrapText="1"/>
    </xf>
    <xf numFmtId="2" fontId="12" fillId="7" borderId="21" xfId="0" applyNumberFormat="1" applyFont="1" applyFill="1" applyBorder="1" applyAlignment="1">
      <alignment horizontal="justify" vertical="top" wrapText="1"/>
    </xf>
    <xf numFmtId="164" fontId="12" fillId="7" borderId="21" xfId="0" applyNumberFormat="1" applyFont="1" applyFill="1" applyBorder="1" applyAlignment="1">
      <alignment horizontal="center" vertical="center" wrapText="1"/>
    </xf>
    <xf numFmtId="2" fontId="6" fillId="7" borderId="21" xfId="0" applyNumberFormat="1" applyFont="1" applyFill="1" applyBorder="1" applyAlignment="1">
      <alignment horizontal="center" vertical="top" wrapText="1"/>
    </xf>
    <xf numFmtId="2" fontId="6" fillId="2" borderId="18" xfId="0" applyNumberFormat="1" applyFont="1" applyFill="1" applyBorder="1" applyAlignment="1">
      <alignment horizontal="justify" vertical="top" wrapText="1"/>
    </xf>
    <xf numFmtId="164" fontId="6" fillId="2" borderId="23" xfId="0" applyNumberFormat="1" applyFont="1" applyFill="1" applyBorder="1" applyAlignment="1">
      <alignment horizontal="center" vertical="center" wrapText="1"/>
    </xf>
    <xf numFmtId="2" fontId="6" fillId="2" borderId="24" xfId="0" applyNumberFormat="1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center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justify" vertical="top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justify" vertical="top" wrapText="1"/>
    </xf>
    <xf numFmtId="2" fontId="5" fillId="4" borderId="9" xfId="0" applyNumberFormat="1" applyFont="1" applyFill="1" applyBorder="1" applyAlignment="1">
      <alignment horizontal="left" vertical="top" wrapText="1"/>
    </xf>
    <xf numFmtId="2" fontId="6" fillId="4" borderId="8" xfId="0" applyNumberFormat="1" applyFont="1" applyFill="1" applyBorder="1" applyAlignment="1">
      <alignment horizontal="center" vertical="top" wrapText="1"/>
    </xf>
    <xf numFmtId="2" fontId="6" fillId="4" borderId="9" xfId="0" applyNumberFormat="1" applyFont="1" applyFill="1" applyBorder="1" applyAlignment="1">
      <alignment horizontal="justify" vertical="top" wrapText="1"/>
    </xf>
    <xf numFmtId="164" fontId="6" fillId="4" borderId="10" xfId="0" applyNumberFormat="1" applyFont="1" applyFill="1" applyBorder="1" applyAlignment="1">
      <alignment horizontal="center" vertical="center" wrapText="1"/>
    </xf>
    <xf numFmtId="164" fontId="6" fillId="4" borderId="11" xfId="0" applyNumberFormat="1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left" vertical="top" wrapText="1"/>
    </xf>
    <xf numFmtId="164" fontId="5" fillId="3" borderId="10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top" wrapText="1"/>
    </xf>
    <xf numFmtId="2" fontId="6" fillId="3" borderId="9" xfId="0" applyNumberFormat="1" applyFont="1" applyFill="1" applyBorder="1" applyAlignment="1">
      <alignment horizontal="left" vertical="top" wrapText="1"/>
    </xf>
    <xf numFmtId="164" fontId="6" fillId="3" borderId="10" xfId="0" applyNumberFormat="1" applyFont="1" applyFill="1" applyBorder="1" applyAlignment="1">
      <alignment horizontal="center" vertical="center" wrapText="1"/>
    </xf>
    <xf numFmtId="164" fontId="6" fillId="3" borderId="20" xfId="0" applyNumberFormat="1" applyFont="1" applyFill="1" applyBorder="1" applyAlignment="1">
      <alignment horizontal="center" vertical="center" wrapText="1"/>
    </xf>
    <xf numFmtId="2" fontId="5" fillId="5" borderId="9" xfId="0" applyNumberFormat="1" applyFont="1" applyFill="1" applyBorder="1" applyAlignment="1">
      <alignment horizontal="left" vertical="top" wrapText="1"/>
    </xf>
    <xf numFmtId="164" fontId="5" fillId="5" borderId="10" xfId="0" applyNumberFormat="1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2" fontId="6" fillId="5" borderId="8" xfId="0" applyNumberFormat="1" applyFont="1" applyFill="1" applyBorder="1" applyAlignment="1">
      <alignment horizontal="center" vertical="top" wrapText="1"/>
    </xf>
    <xf numFmtId="2" fontId="6" fillId="5" borderId="9" xfId="0" applyNumberFormat="1" applyFont="1" applyFill="1" applyBorder="1" applyAlignment="1">
      <alignment horizontal="left" vertical="top" wrapText="1"/>
    </xf>
    <xf numFmtId="164" fontId="6" fillId="5" borderId="10" xfId="0" applyNumberFormat="1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left" vertical="top" wrapText="1"/>
    </xf>
    <xf numFmtId="164" fontId="5" fillId="6" borderId="10" xfId="0" applyNumberFormat="1" applyFont="1" applyFill="1" applyBorder="1" applyAlignment="1">
      <alignment horizontal="center" vertical="center" wrapText="1"/>
    </xf>
    <xf numFmtId="164" fontId="5" fillId="6" borderId="11" xfId="0" applyNumberFormat="1" applyFont="1" applyFill="1" applyBorder="1" applyAlignment="1">
      <alignment horizontal="center" vertical="center" wrapText="1"/>
    </xf>
    <xf numFmtId="164" fontId="5" fillId="6" borderId="8" xfId="0" applyNumberFormat="1" applyFont="1" applyFill="1" applyBorder="1" applyAlignment="1">
      <alignment horizontal="center" vertical="center" wrapText="1"/>
    </xf>
    <xf numFmtId="2" fontId="6" fillId="6" borderId="8" xfId="0" applyNumberFormat="1" applyFont="1" applyFill="1" applyBorder="1" applyAlignment="1">
      <alignment horizontal="center" vertical="top" wrapText="1"/>
    </xf>
    <xf numFmtId="2" fontId="6" fillId="6" borderId="9" xfId="0" applyNumberFormat="1" applyFont="1" applyFill="1" applyBorder="1" applyAlignment="1">
      <alignment horizontal="justify" vertical="top" wrapText="1"/>
    </xf>
    <xf numFmtId="164" fontId="6" fillId="6" borderId="12" xfId="0" applyNumberFormat="1" applyFont="1" applyFill="1" applyBorder="1" applyAlignment="1">
      <alignment horizontal="center" vertical="center" wrapText="1"/>
    </xf>
    <xf numFmtId="164" fontId="6" fillId="6" borderId="11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horizontal="justify" vertical="top" wrapText="1"/>
    </xf>
    <xf numFmtId="164" fontId="13" fillId="2" borderId="10" xfId="0" applyNumberFormat="1" applyFont="1" applyFill="1" applyBorder="1" applyAlignment="1">
      <alignment horizontal="center" vertical="center" wrapText="1"/>
    </xf>
    <xf numFmtId="164" fontId="13" fillId="2" borderId="20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center" wrapText="1"/>
    </xf>
    <xf numFmtId="164" fontId="13" fillId="2" borderId="11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horizontal="left" vertical="top" wrapText="1"/>
    </xf>
    <xf numFmtId="2" fontId="14" fillId="6" borderId="21" xfId="0" applyNumberFormat="1" applyFont="1" applyFill="1" applyBorder="1" applyAlignment="1">
      <alignment horizontal="justify" vertical="top" wrapText="1"/>
    </xf>
    <xf numFmtId="164" fontId="14" fillId="6" borderId="21" xfId="0" applyNumberFormat="1" applyFont="1" applyFill="1" applyBorder="1" applyAlignment="1">
      <alignment horizontal="center" vertical="center" wrapText="1"/>
    </xf>
    <xf numFmtId="2" fontId="14" fillId="6" borderId="21" xfId="0" applyNumberFormat="1" applyFont="1" applyFill="1" applyBorder="1" applyAlignment="1">
      <alignment horizontal="center" vertical="center" wrapText="1"/>
    </xf>
    <xf numFmtId="2" fontId="13" fillId="6" borderId="14" xfId="0" applyNumberFormat="1" applyFont="1" applyFill="1" applyBorder="1" applyAlignment="1">
      <alignment horizontal="justify" vertical="top" wrapText="1"/>
    </xf>
    <xf numFmtId="164" fontId="13" fillId="6" borderId="1" xfId="0" applyNumberFormat="1" applyFont="1" applyFill="1" applyBorder="1" applyAlignment="1">
      <alignment horizontal="center" vertical="center" wrapText="1"/>
    </xf>
    <xf numFmtId="164" fontId="13" fillId="6" borderId="2" xfId="0" applyNumberFormat="1" applyFont="1" applyFill="1" applyBorder="1" applyAlignment="1">
      <alignment horizontal="center" vertical="center" wrapText="1"/>
    </xf>
    <xf numFmtId="2" fontId="13" fillId="6" borderId="3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justify" vertical="top" wrapText="1"/>
    </xf>
    <xf numFmtId="164" fontId="13" fillId="2" borderId="6" xfId="0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2" fontId="14" fillId="3" borderId="21" xfId="0" applyNumberFormat="1" applyFont="1" applyFill="1" applyBorder="1" applyAlignment="1">
      <alignment horizontal="justify" vertical="top" wrapText="1"/>
    </xf>
    <xf numFmtId="164" fontId="14" fillId="3" borderId="21" xfId="0" applyNumberFormat="1" applyFont="1" applyFill="1" applyBorder="1" applyAlignment="1">
      <alignment horizontal="center" vertical="center" wrapText="1"/>
    </xf>
    <xf numFmtId="2" fontId="13" fillId="3" borderId="21" xfId="0" applyNumberFormat="1" applyFont="1" applyFill="1" applyBorder="1" applyAlignment="1">
      <alignment horizontal="center" vertical="top" wrapText="1"/>
    </xf>
    <xf numFmtId="2" fontId="13" fillId="3" borderId="14" xfId="0" applyNumberFormat="1" applyFont="1" applyFill="1" applyBorder="1" applyAlignment="1">
      <alignment horizontal="justify" vertical="top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3" fillId="3" borderId="26" xfId="0" applyNumberFormat="1" applyFont="1" applyFill="1" applyBorder="1" applyAlignment="1">
      <alignment horizontal="center" vertical="center" wrapText="1"/>
    </xf>
    <xf numFmtId="2" fontId="13" fillId="3" borderId="27" xfId="0" applyNumberFormat="1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center" vertical="center" wrapText="1"/>
    </xf>
    <xf numFmtId="2" fontId="13" fillId="2" borderId="25" xfId="0" applyNumberFormat="1" applyFont="1" applyFill="1" applyBorder="1" applyAlignment="1">
      <alignment horizontal="justify" vertical="top" wrapText="1"/>
    </xf>
    <xf numFmtId="164" fontId="13" fillId="2" borderId="28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top" wrapText="1"/>
    </xf>
    <xf numFmtId="2" fontId="13" fillId="2" borderId="3" xfId="0" applyNumberFormat="1" applyFont="1" applyFill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top" wrapText="1"/>
    </xf>
    <xf numFmtId="2" fontId="15" fillId="7" borderId="14" xfId="0" applyNumberFormat="1" applyFont="1" applyFill="1" applyBorder="1" applyAlignment="1">
      <alignment horizontal="justify" vertical="top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64" fontId="15" fillId="7" borderId="2" xfId="0" applyNumberFormat="1" applyFont="1" applyFill="1" applyBorder="1" applyAlignment="1">
      <alignment horizontal="center" vertical="center" wrapText="1"/>
    </xf>
    <xf numFmtId="164" fontId="15" fillId="7" borderId="3" xfId="0" applyNumberFormat="1" applyFont="1" applyFill="1" applyBorder="1" applyAlignment="1">
      <alignment horizontal="center" vertical="center" wrapText="1"/>
    </xf>
    <xf numFmtId="2" fontId="13" fillId="7" borderId="3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center" vertical="top" wrapText="1"/>
    </xf>
    <xf numFmtId="2" fontId="14" fillId="4" borderId="21" xfId="0" applyNumberFormat="1" applyFont="1" applyFill="1" applyBorder="1" applyAlignment="1">
      <alignment horizontal="justify" vertical="top" wrapText="1"/>
    </xf>
    <xf numFmtId="164" fontId="13" fillId="4" borderId="21" xfId="0" applyNumberFormat="1" applyFont="1" applyFill="1" applyBorder="1" applyAlignment="1">
      <alignment horizontal="center" vertical="center" wrapText="1"/>
    </xf>
    <xf numFmtId="2" fontId="13" fillId="4" borderId="21" xfId="0" applyNumberFormat="1" applyFont="1" applyFill="1" applyBorder="1" applyAlignment="1">
      <alignment horizontal="center" vertical="top" wrapText="1"/>
    </xf>
    <xf numFmtId="2" fontId="13" fillId="4" borderId="14" xfId="0" applyNumberFormat="1" applyFont="1" applyFill="1" applyBorder="1" applyAlignment="1">
      <alignment horizontal="justify" vertical="top" wrapText="1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2" fontId="13" fillId="4" borderId="3" xfId="0" applyNumberFormat="1" applyFont="1" applyFill="1" applyBorder="1" applyAlignment="1">
      <alignment horizontal="center" vertical="top" wrapText="1"/>
    </xf>
    <xf numFmtId="2" fontId="13" fillId="2" borderId="11" xfId="0" applyNumberFormat="1" applyFont="1" applyFill="1" applyBorder="1" applyAlignment="1">
      <alignment horizontal="center" vertical="top" wrapText="1"/>
    </xf>
    <xf numFmtId="164" fontId="13" fillId="0" borderId="4" xfId="0" applyNumberFormat="1" applyFont="1" applyBorder="1" applyAlignment="1">
      <alignment horizontal="center" vertical="center" wrapText="1"/>
    </xf>
    <xf numFmtId="2" fontId="13" fillId="2" borderId="7" xfId="0" applyNumberFormat="1" applyFont="1" applyFill="1" applyBorder="1" applyAlignment="1">
      <alignment horizontal="center" vertical="top" wrapText="1"/>
    </xf>
    <xf numFmtId="2" fontId="13" fillId="3" borderId="32" xfId="0" applyNumberFormat="1" applyFont="1" applyFill="1" applyBorder="1" applyAlignment="1">
      <alignment horizontal="justify" vertical="top" wrapText="1"/>
    </xf>
    <xf numFmtId="164" fontId="13" fillId="3" borderId="13" xfId="0" applyNumberFormat="1" applyFont="1" applyFill="1" applyBorder="1" applyAlignment="1">
      <alignment horizontal="center" vertical="center" wrapText="1"/>
    </xf>
    <xf numFmtId="164" fontId="13" fillId="3" borderId="33" xfId="0" applyNumberFormat="1" applyFont="1" applyFill="1" applyBorder="1" applyAlignment="1">
      <alignment horizontal="center" vertical="center" wrapText="1"/>
    </xf>
    <xf numFmtId="2" fontId="13" fillId="3" borderId="31" xfId="0" applyNumberFormat="1" applyFont="1" applyFill="1" applyBorder="1" applyAlignment="1">
      <alignment horizontal="center" vertical="top" wrapText="1"/>
    </xf>
    <xf numFmtId="2" fontId="13" fillId="2" borderId="14" xfId="0" applyNumberFormat="1" applyFont="1" applyFill="1" applyBorder="1" applyAlignment="1">
      <alignment horizontal="justify" vertical="top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2" fontId="15" fillId="7" borderId="21" xfId="0" applyNumberFormat="1" applyFont="1" applyFill="1" applyBorder="1" applyAlignment="1">
      <alignment horizontal="justify" vertical="top" wrapText="1"/>
    </xf>
    <xf numFmtId="164" fontId="15" fillId="7" borderId="21" xfId="0" applyNumberFormat="1" applyFont="1" applyFill="1" applyBorder="1" applyAlignment="1">
      <alignment horizontal="center" vertical="center" wrapText="1"/>
    </xf>
    <xf numFmtId="2" fontId="13" fillId="7" borderId="21" xfId="0" applyNumberFormat="1" applyFont="1" applyFill="1" applyBorder="1" applyAlignment="1">
      <alignment horizontal="center" vertical="top" wrapText="1"/>
    </xf>
    <xf numFmtId="2" fontId="13" fillId="2" borderId="18" xfId="0" applyNumberFormat="1" applyFont="1" applyFill="1" applyBorder="1" applyAlignment="1">
      <alignment horizontal="justify" vertical="top" wrapText="1"/>
    </xf>
    <xf numFmtId="164" fontId="13" fillId="2" borderId="23" xfId="0" applyNumberFormat="1" applyFont="1" applyFill="1" applyBorder="1" applyAlignment="1">
      <alignment horizontal="center" vertical="center" wrapText="1"/>
    </xf>
    <xf numFmtId="2" fontId="13" fillId="2" borderId="24" xfId="0" applyNumberFormat="1" applyFont="1" applyFill="1" applyBorder="1" applyAlignment="1">
      <alignment horizontal="center" vertical="top" wrapText="1"/>
    </xf>
    <xf numFmtId="164" fontId="14" fillId="4" borderId="21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2" fontId="14" fillId="2" borderId="9" xfId="0" applyNumberFormat="1" applyFont="1" applyFill="1" applyBorder="1" applyAlignment="1">
      <alignment horizontal="justify" vertical="top" wrapText="1"/>
    </xf>
    <xf numFmtId="2" fontId="13" fillId="2" borderId="8" xfId="0" applyNumberFormat="1" applyFont="1" applyFill="1" applyBorder="1" applyAlignment="1">
      <alignment horizontal="justify" vertical="top" wrapText="1"/>
    </xf>
    <xf numFmtId="0" fontId="16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2" fontId="14" fillId="3" borderId="34" xfId="0" applyNumberFormat="1" applyFont="1" applyFill="1" applyBorder="1" applyAlignment="1">
      <alignment horizontal="justify" vertical="top" wrapText="1"/>
    </xf>
    <xf numFmtId="164" fontId="14" fillId="3" borderId="34" xfId="0" applyNumberFormat="1" applyFont="1" applyFill="1" applyBorder="1" applyAlignment="1">
      <alignment horizontal="center" vertical="center" wrapText="1"/>
    </xf>
    <xf numFmtId="2" fontId="13" fillId="3" borderId="3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2" fontId="13" fillId="3" borderId="3" xfId="0" applyNumberFormat="1" applyFont="1" applyFill="1" applyBorder="1" applyAlignment="1">
      <alignment horizontal="center" vertical="center" wrapText="1"/>
    </xf>
    <xf numFmtId="2" fontId="14" fillId="5" borderId="34" xfId="0" applyNumberFormat="1" applyFont="1" applyFill="1" applyBorder="1" applyAlignment="1">
      <alignment horizontal="left" vertical="top" wrapText="1"/>
    </xf>
    <xf numFmtId="164" fontId="14" fillId="5" borderId="34" xfId="0" applyNumberFormat="1" applyFont="1" applyFill="1" applyBorder="1" applyAlignment="1">
      <alignment horizontal="center" vertical="center" wrapText="1"/>
    </xf>
    <xf numFmtId="2" fontId="13" fillId="5" borderId="34" xfId="0" applyNumberFormat="1" applyFont="1" applyFill="1" applyBorder="1" applyAlignment="1">
      <alignment horizontal="center" vertical="top" wrapText="1"/>
    </xf>
    <xf numFmtId="2" fontId="13" fillId="5" borderId="14" xfId="0" applyNumberFormat="1" applyFont="1" applyFill="1" applyBorder="1" applyAlignment="1">
      <alignment horizontal="left" vertical="top" wrapText="1"/>
    </xf>
    <xf numFmtId="164" fontId="13" fillId="5" borderId="13" xfId="0" applyNumberFormat="1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center" vertical="top" wrapText="1"/>
    </xf>
    <xf numFmtId="164" fontId="13" fillId="2" borderId="19" xfId="0" applyNumberFormat="1" applyFont="1" applyFill="1" applyBorder="1" applyAlignment="1">
      <alignment horizontal="center" vertical="center" wrapText="1"/>
    </xf>
    <xf numFmtId="164" fontId="13" fillId="4" borderId="26" xfId="0" applyNumberFormat="1" applyFont="1" applyFill="1" applyBorder="1" applyAlignment="1">
      <alignment horizontal="center" vertical="center" wrapText="1"/>
    </xf>
    <xf numFmtId="2" fontId="13" fillId="4" borderId="27" xfId="0" applyNumberFormat="1" applyFont="1" applyFill="1" applyBorder="1" applyAlignment="1">
      <alignment horizontal="center" vertical="top" wrapText="1"/>
    </xf>
    <xf numFmtId="2" fontId="13" fillId="2" borderId="9" xfId="0" applyNumberFormat="1" applyFont="1" applyFill="1" applyBorder="1" applyAlignment="1">
      <alignment horizontal="justify" vertical="justify" wrapText="1"/>
    </xf>
    <xf numFmtId="2" fontId="13" fillId="2" borderId="36" xfId="0" applyNumberFormat="1" applyFont="1" applyFill="1" applyBorder="1" applyAlignment="1">
      <alignment horizontal="left" vertical="top" wrapText="1"/>
    </xf>
    <xf numFmtId="0" fontId="13" fillId="0" borderId="35" xfId="0" applyFont="1" applyBorder="1"/>
    <xf numFmtId="2" fontId="14" fillId="3" borderId="37" xfId="0" applyNumberFormat="1" applyFont="1" applyFill="1" applyBorder="1" applyAlignment="1">
      <alignment horizontal="justify" vertical="top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left" vertical="top" wrapText="1"/>
    </xf>
    <xf numFmtId="2" fontId="14" fillId="5" borderId="21" xfId="0" applyNumberFormat="1" applyFont="1" applyFill="1" applyBorder="1" applyAlignment="1">
      <alignment horizontal="left" vertical="top" wrapText="1"/>
    </xf>
    <xf numFmtId="164" fontId="14" fillId="5" borderId="21" xfId="0" applyNumberFormat="1" applyFont="1" applyFill="1" applyBorder="1" applyAlignment="1">
      <alignment horizontal="center" vertical="center" wrapText="1"/>
    </xf>
    <xf numFmtId="2" fontId="13" fillId="5" borderId="2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justify" vertical="top" wrapText="1"/>
    </xf>
    <xf numFmtId="2" fontId="14" fillId="6" borderId="34" xfId="0" applyNumberFormat="1" applyFont="1" applyFill="1" applyBorder="1" applyAlignment="1">
      <alignment horizontal="justify" vertical="top" wrapText="1"/>
    </xf>
    <xf numFmtId="164" fontId="14" fillId="6" borderId="34" xfId="0" applyNumberFormat="1" applyFont="1" applyFill="1" applyBorder="1" applyAlignment="1">
      <alignment horizontal="center" vertical="center" wrapText="1"/>
    </xf>
    <xf numFmtId="2" fontId="13" fillId="6" borderId="34" xfId="0" applyNumberFormat="1" applyFont="1" applyFill="1" applyBorder="1" applyAlignment="1">
      <alignment horizontal="center" vertical="center" wrapText="1"/>
    </xf>
    <xf numFmtId="164" fontId="15" fillId="2" borderId="23" xfId="0" applyNumberFormat="1" applyFont="1" applyFill="1" applyBorder="1" applyAlignment="1">
      <alignment horizontal="center" vertical="center" wrapText="1"/>
    </xf>
    <xf numFmtId="2" fontId="13" fillId="6" borderId="21" xfId="0" applyNumberFormat="1" applyFont="1" applyFill="1" applyBorder="1" applyAlignment="1">
      <alignment horizontal="center" vertical="center" wrapText="1"/>
    </xf>
    <xf numFmtId="2" fontId="14" fillId="3" borderId="21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top" wrapText="1"/>
    </xf>
    <xf numFmtId="164" fontId="13" fillId="3" borderId="24" xfId="0" applyNumberFormat="1" applyFont="1" applyFill="1" applyBorder="1" applyAlignment="1">
      <alignment horizontal="center" vertical="center" wrapText="1"/>
    </xf>
    <xf numFmtId="2" fontId="13" fillId="3" borderId="24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left" vertical="top" wrapText="1"/>
    </xf>
    <xf numFmtId="164" fontId="13" fillId="2" borderId="29" xfId="0" applyNumberFormat="1" applyFont="1" applyFill="1" applyBorder="1" applyAlignment="1">
      <alignment horizontal="center" vertical="center" wrapText="1"/>
    </xf>
    <xf numFmtId="2" fontId="13" fillId="2" borderId="30" xfId="0" applyNumberFormat="1" applyFont="1" applyFill="1" applyBorder="1" applyAlignment="1">
      <alignment horizontal="center" vertical="top" wrapText="1"/>
    </xf>
    <xf numFmtId="2" fontId="14" fillId="8" borderId="21" xfId="0" applyNumberFormat="1" applyFont="1" applyFill="1" applyBorder="1" applyAlignment="1">
      <alignment horizontal="justify" vertical="top" wrapText="1"/>
    </xf>
    <xf numFmtId="164" fontId="14" fillId="8" borderId="21" xfId="0" applyNumberFormat="1" applyFont="1" applyFill="1" applyBorder="1" applyAlignment="1">
      <alignment horizontal="center" vertical="center" wrapText="1"/>
    </xf>
    <xf numFmtId="2" fontId="13" fillId="8" borderId="21" xfId="0" applyNumberFormat="1" applyFont="1" applyFill="1" applyBorder="1" applyAlignment="1">
      <alignment horizontal="center" vertical="center" wrapText="1"/>
    </xf>
    <xf numFmtId="2" fontId="13" fillId="8" borderId="14" xfId="0" applyNumberFormat="1" applyFont="1" applyFill="1" applyBorder="1" applyAlignment="1">
      <alignment horizontal="justify" vertical="top" wrapText="1"/>
    </xf>
    <xf numFmtId="164" fontId="13" fillId="8" borderId="1" xfId="0" applyNumberFormat="1" applyFont="1" applyFill="1" applyBorder="1" applyAlignment="1">
      <alignment horizontal="center" vertical="center" wrapText="1"/>
    </xf>
    <xf numFmtId="164" fontId="13" fillId="8" borderId="2" xfId="0" applyNumberFormat="1" applyFont="1" applyFill="1" applyBorder="1" applyAlignment="1">
      <alignment horizontal="center" vertical="center" wrapText="1"/>
    </xf>
    <xf numFmtId="2" fontId="13" fillId="8" borderId="3" xfId="0" applyNumberFormat="1" applyFont="1" applyFill="1" applyBorder="1" applyAlignment="1">
      <alignment horizontal="center" vertical="center" wrapText="1"/>
    </xf>
    <xf numFmtId="2" fontId="13" fillId="3" borderId="21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justify" vertical="top" wrapText="1"/>
    </xf>
    <xf numFmtId="2" fontId="6" fillId="2" borderId="4" xfId="0" applyNumberFormat="1" applyFont="1" applyFill="1" applyBorder="1" applyAlignment="1">
      <alignment horizontal="justify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2" fontId="14" fillId="7" borderId="21" xfId="0" applyNumberFormat="1" applyFont="1" applyFill="1" applyBorder="1" applyAlignment="1">
      <alignment horizontal="center" vertical="top" wrapText="1"/>
    </xf>
    <xf numFmtId="2" fontId="14" fillId="7" borderId="15" xfId="0" applyNumberFormat="1" applyFont="1" applyFill="1" applyBorder="1" applyAlignment="1">
      <alignment horizontal="center" vertical="center" wrapText="1"/>
    </xf>
    <xf numFmtId="2" fontId="14" fillId="7" borderId="16" xfId="0" applyNumberFormat="1" applyFont="1" applyFill="1" applyBorder="1" applyAlignment="1">
      <alignment horizontal="center" vertical="center" wrapText="1"/>
    </xf>
    <xf numFmtId="2" fontId="14" fillId="7" borderId="17" xfId="0" applyNumberFormat="1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top" wrapText="1"/>
    </xf>
    <xf numFmtId="2" fontId="5" fillId="7" borderId="0" xfId="0" applyNumberFormat="1" applyFont="1" applyFill="1" applyAlignment="1">
      <alignment horizontal="center" vertical="top" wrapText="1"/>
    </xf>
    <xf numFmtId="2" fontId="5" fillId="7" borderId="22" xfId="0" applyNumberFormat="1" applyFont="1" applyFill="1" applyBorder="1" applyAlignment="1">
      <alignment horizontal="center" vertical="top" wrapText="1"/>
    </xf>
    <xf numFmtId="2" fontId="5" fillId="7" borderId="7" xfId="0" applyNumberFormat="1" applyFont="1" applyFill="1" applyBorder="1" applyAlignment="1">
      <alignment horizontal="center" vertical="top" wrapText="1"/>
    </xf>
    <xf numFmtId="2" fontId="14" fillId="7" borderId="21" xfId="0" applyNumberFormat="1" applyFont="1" applyFill="1" applyBorder="1" applyAlignment="1">
      <alignment horizontal="center" vertical="center" wrapText="1"/>
    </xf>
    <xf numFmtId="2" fontId="14" fillId="7" borderId="15" xfId="0" applyNumberFormat="1" applyFont="1" applyFill="1" applyBorder="1" applyAlignment="1">
      <alignment horizontal="center" vertical="top" wrapText="1"/>
    </xf>
    <xf numFmtId="2" fontId="14" fillId="7" borderId="16" xfId="0" applyNumberFormat="1" applyFont="1" applyFill="1" applyBorder="1" applyAlignment="1">
      <alignment horizontal="center" vertical="top" wrapText="1"/>
    </xf>
    <xf numFmtId="2" fontId="14" fillId="7" borderId="17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2" borderId="21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/>
    </xf>
    <xf numFmtId="164" fontId="17" fillId="2" borderId="8" xfId="0" applyNumberFormat="1" applyFont="1" applyFill="1" applyBorder="1" applyAlignment="1">
      <alignment horizontal="center" vertical="center" wrapText="1"/>
    </xf>
    <xf numFmtId="164" fontId="17" fillId="2" borderId="11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6"/>
  <sheetViews>
    <sheetView tabSelected="1" zoomScale="115" zoomScaleNormal="115" workbookViewId="0">
      <selection activeCell="G104" sqref="G104"/>
    </sheetView>
  </sheetViews>
  <sheetFormatPr defaultRowHeight="15.75" x14ac:dyDescent="0.25"/>
  <cols>
    <col min="1" max="1" width="5.28515625" style="1" customWidth="1"/>
    <col min="2" max="2" width="61.85546875" style="3" customWidth="1"/>
    <col min="3" max="3" width="10.7109375" style="1" customWidth="1"/>
    <col min="4" max="4" width="9" style="1" customWidth="1"/>
    <col min="5" max="6" width="8.85546875" style="1" customWidth="1"/>
    <col min="7" max="7" width="8.7109375" style="1" customWidth="1"/>
    <col min="8" max="8" width="9" style="1" customWidth="1"/>
    <col min="9" max="9" width="8.85546875" style="1" customWidth="1"/>
    <col min="10" max="10" width="10.5703125" style="2" customWidth="1"/>
    <col min="11" max="11" width="10" customWidth="1"/>
  </cols>
  <sheetData>
    <row r="1" spans="1:12" ht="15.6" customHeight="1" x14ac:dyDescent="0.25">
      <c r="H1" s="219" t="s">
        <v>52</v>
      </c>
      <c r="I1" s="219"/>
      <c r="J1" s="219"/>
    </row>
    <row r="2" spans="1:12" x14ac:dyDescent="0.25">
      <c r="H2" s="219"/>
      <c r="I2" s="219"/>
      <c r="J2" s="219"/>
    </row>
    <row r="3" spans="1:12" x14ac:dyDescent="0.25">
      <c r="H3" s="219"/>
      <c r="I3" s="219"/>
      <c r="J3" s="219"/>
    </row>
    <row r="4" spans="1:12" x14ac:dyDescent="0.25">
      <c r="H4" s="219"/>
      <c r="I4" s="219"/>
      <c r="J4" s="219"/>
    </row>
    <row r="5" spans="1:12" x14ac:dyDescent="0.25">
      <c r="C5" s="36" t="s">
        <v>97</v>
      </c>
      <c r="H5" s="219"/>
      <c r="I5" s="219"/>
      <c r="J5" s="219"/>
    </row>
    <row r="6" spans="1:12" ht="16.5" customHeight="1" x14ac:dyDescent="0.25">
      <c r="A6" s="222" t="s">
        <v>49</v>
      </c>
      <c r="B6" s="222"/>
      <c r="C6" s="222"/>
      <c r="D6" s="222"/>
      <c r="E6" s="222"/>
      <c r="F6" s="222"/>
      <c r="G6" s="222"/>
      <c r="H6" s="222"/>
      <c r="I6" s="222"/>
      <c r="J6" s="222"/>
    </row>
    <row r="7" spans="1:12" ht="16.5" customHeight="1" x14ac:dyDescent="0.25">
      <c r="A7" s="222" t="s">
        <v>50</v>
      </c>
      <c r="B7" s="222"/>
      <c r="C7" s="222"/>
      <c r="D7" s="222"/>
      <c r="E7" s="222"/>
      <c r="F7" s="222"/>
      <c r="G7" s="222"/>
      <c r="H7" s="222"/>
      <c r="I7" s="222"/>
      <c r="J7" s="222"/>
    </row>
    <row r="8" spans="1:12" ht="16.5" customHeight="1" x14ac:dyDescent="0.25">
      <c r="A8" s="222" t="s">
        <v>51</v>
      </c>
      <c r="B8" s="222"/>
      <c r="C8" s="222"/>
      <c r="D8" s="222"/>
      <c r="E8" s="222"/>
      <c r="F8" s="222"/>
      <c r="G8" s="222"/>
      <c r="H8" s="222"/>
      <c r="I8" s="222"/>
      <c r="J8" s="222"/>
    </row>
    <row r="9" spans="1:12" thickBot="1" x14ac:dyDescent="0.3">
      <c r="A9" s="13"/>
      <c r="B9" s="14"/>
      <c r="C9" s="13"/>
      <c r="D9" s="13"/>
      <c r="E9" s="13"/>
      <c r="F9" s="13"/>
      <c r="G9" s="13"/>
      <c r="H9" s="13"/>
      <c r="I9" s="13"/>
      <c r="J9" s="15"/>
    </row>
    <row r="10" spans="1:12" thickBot="1" x14ac:dyDescent="0.3">
      <c r="A10" s="220" t="s">
        <v>1</v>
      </c>
      <c r="B10" s="220" t="s">
        <v>2</v>
      </c>
      <c r="C10" s="220" t="s">
        <v>3</v>
      </c>
      <c r="D10" s="220"/>
      <c r="E10" s="220"/>
      <c r="F10" s="220"/>
      <c r="G10" s="220"/>
      <c r="H10" s="220"/>
      <c r="I10" s="220"/>
      <c r="J10" s="221" t="s">
        <v>100</v>
      </c>
    </row>
    <row r="11" spans="1:12" ht="93.75" customHeight="1" thickBot="1" x14ac:dyDescent="0.3">
      <c r="A11" s="220"/>
      <c r="B11" s="220"/>
      <c r="C11" s="27" t="s">
        <v>96</v>
      </c>
      <c r="D11" s="27" t="s">
        <v>53</v>
      </c>
      <c r="E11" s="27" t="s">
        <v>54</v>
      </c>
      <c r="F11" s="27" t="s">
        <v>55</v>
      </c>
      <c r="G11" s="27" t="s">
        <v>56</v>
      </c>
      <c r="H11" s="28" t="s">
        <v>57</v>
      </c>
      <c r="I11" s="27" t="s">
        <v>58</v>
      </c>
      <c r="J11" s="221"/>
    </row>
    <row r="12" spans="1:12" thickBot="1" x14ac:dyDescent="0.3">
      <c r="A12" s="34">
        <v>1</v>
      </c>
      <c r="B12" s="34">
        <v>2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  <c r="H12" s="35">
        <v>8</v>
      </c>
      <c r="I12" s="34">
        <v>9</v>
      </c>
      <c r="J12" s="34">
        <v>11</v>
      </c>
    </row>
    <row r="13" spans="1:12" ht="15" x14ac:dyDescent="0.25">
      <c r="A13" s="25">
        <v>1</v>
      </c>
      <c r="B13" s="37" t="s">
        <v>9</v>
      </c>
      <c r="C13" s="38">
        <f>D13+E13+F13+G13+H13+I13</f>
        <v>90617.197999999989</v>
      </c>
      <c r="D13" s="39">
        <f t="shared" ref="D13:I13" si="0">D14</f>
        <v>10750.999999999998</v>
      </c>
      <c r="E13" s="40">
        <f t="shared" si="0"/>
        <v>14310.599999999997</v>
      </c>
      <c r="F13" s="40">
        <f t="shared" si="0"/>
        <v>19489.899999999998</v>
      </c>
      <c r="G13" s="40">
        <f t="shared" si="0"/>
        <v>15704.300000000001</v>
      </c>
      <c r="H13" s="40">
        <f t="shared" si="0"/>
        <v>16326</v>
      </c>
      <c r="I13" s="40">
        <f t="shared" si="0"/>
        <v>14035.398000000001</v>
      </c>
      <c r="J13" s="41"/>
      <c r="K13" s="4"/>
    </row>
    <row r="14" spans="1:12" ht="15" x14ac:dyDescent="0.25">
      <c r="A14" s="16">
        <v>2</v>
      </c>
      <c r="B14" s="54" t="s">
        <v>0</v>
      </c>
      <c r="C14" s="55">
        <f>D14+E14+F14+G14+H14+I14</f>
        <v>90617.197999999989</v>
      </c>
      <c r="D14" s="56">
        <f>D18+D20+D22+D24</f>
        <v>10750.999999999998</v>
      </c>
      <c r="E14" s="56">
        <f t="shared" ref="E14:I14" si="1">E18+E20+E22+E24</f>
        <v>14310.599999999997</v>
      </c>
      <c r="F14" s="56">
        <f t="shared" si="1"/>
        <v>19489.899999999998</v>
      </c>
      <c r="G14" s="56">
        <f t="shared" si="1"/>
        <v>15704.300000000001</v>
      </c>
      <c r="H14" s="56">
        <f t="shared" si="1"/>
        <v>16326</v>
      </c>
      <c r="I14" s="56">
        <f t="shared" si="1"/>
        <v>14035.398000000001</v>
      </c>
      <c r="J14" s="20"/>
      <c r="K14" s="4"/>
    </row>
    <row r="15" spans="1:12" ht="19.5" customHeight="1" x14ac:dyDescent="0.25">
      <c r="A15" s="16">
        <v>3</v>
      </c>
      <c r="B15" s="57" t="s">
        <v>5</v>
      </c>
      <c r="C15" s="17"/>
      <c r="D15" s="18"/>
      <c r="E15" s="19"/>
      <c r="F15" s="19"/>
      <c r="G15" s="19"/>
      <c r="H15" s="24"/>
      <c r="I15" s="19"/>
      <c r="J15" s="20"/>
      <c r="K15" s="4"/>
    </row>
    <row r="16" spans="1:12" ht="15" x14ac:dyDescent="0.25">
      <c r="A16" s="25">
        <v>4</v>
      </c>
      <c r="B16" s="57" t="s">
        <v>4</v>
      </c>
      <c r="C16" s="17">
        <f>D16+E16+F16+G16+H16+I16</f>
        <v>0</v>
      </c>
      <c r="D16" s="26"/>
      <c r="E16" s="19"/>
      <c r="F16" s="19"/>
      <c r="G16" s="19"/>
      <c r="H16" s="24"/>
      <c r="I16" s="19"/>
      <c r="J16" s="20"/>
      <c r="K16" s="4"/>
      <c r="L16" s="4"/>
    </row>
    <row r="17" spans="1:11" ht="15" x14ac:dyDescent="0.25">
      <c r="A17" s="25">
        <v>5</v>
      </c>
      <c r="B17" s="58" t="s">
        <v>10</v>
      </c>
      <c r="C17" s="30">
        <f t="shared" ref="C17:I17" si="2">C18</f>
        <v>86920.79800000001</v>
      </c>
      <c r="D17" s="31">
        <f t="shared" si="2"/>
        <v>10330.899999999998</v>
      </c>
      <c r="E17" s="31">
        <f t="shared" si="2"/>
        <v>13516.799999999997</v>
      </c>
      <c r="F17" s="31">
        <f t="shared" si="2"/>
        <v>18638.8</v>
      </c>
      <c r="G17" s="31">
        <f t="shared" si="2"/>
        <v>15533</v>
      </c>
      <c r="H17" s="31">
        <f t="shared" si="2"/>
        <v>16148.1</v>
      </c>
      <c r="I17" s="31">
        <f t="shared" si="2"/>
        <v>12753.198</v>
      </c>
      <c r="J17" s="59"/>
      <c r="K17" s="4"/>
    </row>
    <row r="18" spans="1:11" ht="15" x14ac:dyDescent="0.25">
      <c r="A18" s="16">
        <v>6</v>
      </c>
      <c r="B18" s="60" t="s">
        <v>0</v>
      </c>
      <c r="C18" s="61">
        <f>D18+E18+F18+G18+H18+I18</f>
        <v>86920.79800000001</v>
      </c>
      <c r="D18" s="62">
        <f>D29+D62+D93+D136+D205+D232+D277</f>
        <v>10330.899999999998</v>
      </c>
      <c r="E18" s="62">
        <f>E29+E62+E93+E136+E205+E232+E277</f>
        <v>13516.799999999997</v>
      </c>
      <c r="F18" s="62">
        <f>F29+F62+F93+F136+F205+F232+F277</f>
        <v>18638.8</v>
      </c>
      <c r="G18" s="62">
        <f>G29+G62+G93+G136+G205+G232+G277</f>
        <v>15533</v>
      </c>
      <c r="H18" s="62">
        <f>H29+H62+H93+H136+H205+H232+H277</f>
        <v>16148.1</v>
      </c>
      <c r="I18" s="62">
        <f>I29+I62+I93+I136+I205+I232+I277</f>
        <v>12753.198</v>
      </c>
      <c r="J18" s="59"/>
    </row>
    <row r="19" spans="1:11" ht="25.5" x14ac:dyDescent="0.25">
      <c r="A19" s="16">
        <v>7</v>
      </c>
      <c r="B19" s="63" t="s">
        <v>11</v>
      </c>
      <c r="C19" s="64">
        <f>C20</f>
        <v>800.40000000000009</v>
      </c>
      <c r="D19" s="65">
        <f t="shared" ref="D19:I19" si="3">D20</f>
        <v>111.4</v>
      </c>
      <c r="E19" s="66">
        <f t="shared" si="3"/>
        <v>110.6</v>
      </c>
      <c r="F19" s="66">
        <f t="shared" si="3"/>
        <v>115.1</v>
      </c>
      <c r="G19" s="66">
        <f t="shared" si="3"/>
        <v>119.7</v>
      </c>
      <c r="H19" s="66">
        <f t="shared" si="3"/>
        <v>124.4</v>
      </c>
      <c r="I19" s="66">
        <f t="shared" si="3"/>
        <v>219.2</v>
      </c>
      <c r="J19" s="67"/>
      <c r="K19" s="4"/>
    </row>
    <row r="20" spans="1:11" ht="15" x14ac:dyDescent="0.25">
      <c r="A20" s="25">
        <v>8</v>
      </c>
      <c r="B20" s="68" t="s">
        <v>0</v>
      </c>
      <c r="C20" s="69">
        <f>D20+E20+F20+G20+H20+I20</f>
        <v>800.40000000000009</v>
      </c>
      <c r="D20" s="70">
        <f>D51+D82+D117+D168+D270+D291</f>
        <v>111.4</v>
      </c>
      <c r="E20" s="70">
        <f>E51+E82+E117+E168+E270+E291</f>
        <v>110.6</v>
      </c>
      <c r="F20" s="70">
        <f>F51+F82+F117+F168+F270+F291</f>
        <v>115.1</v>
      </c>
      <c r="G20" s="70">
        <f>G51+G82+G117+G168+G270+G291</f>
        <v>119.7</v>
      </c>
      <c r="H20" s="70">
        <f>H51+H82+H117+H168+H270+H291</f>
        <v>124.4</v>
      </c>
      <c r="I20" s="70">
        <f>I51+I82+I117+I168+I270+I291</f>
        <v>219.2</v>
      </c>
      <c r="J20" s="67"/>
    </row>
    <row r="21" spans="1:11" ht="15" x14ac:dyDescent="0.25">
      <c r="A21" s="25">
        <v>9</v>
      </c>
      <c r="B21" s="71" t="s">
        <v>12</v>
      </c>
      <c r="C21" s="72">
        <f>C22</f>
        <v>503.1</v>
      </c>
      <c r="D21" s="32">
        <f t="shared" ref="D21:I21" si="4">D22</f>
        <v>127.2</v>
      </c>
      <c r="E21" s="73">
        <f t="shared" si="4"/>
        <v>47.8</v>
      </c>
      <c r="F21" s="73">
        <f t="shared" si="4"/>
        <v>65</v>
      </c>
      <c r="G21" s="73">
        <f t="shared" si="4"/>
        <v>51.599999999999994</v>
      </c>
      <c r="H21" s="73">
        <f t="shared" si="4"/>
        <v>53.5</v>
      </c>
      <c r="I21" s="73">
        <f t="shared" si="4"/>
        <v>158</v>
      </c>
      <c r="J21" s="74"/>
      <c r="K21" s="4"/>
    </row>
    <row r="22" spans="1:11" ht="15" x14ac:dyDescent="0.25">
      <c r="A22" s="16">
        <v>10</v>
      </c>
      <c r="B22" s="75" t="s">
        <v>0</v>
      </c>
      <c r="C22" s="76">
        <f>D22+E22+F22+G22+H22+I22</f>
        <v>503.1</v>
      </c>
      <c r="D22" s="77">
        <f t="shared" ref="D22:I22" si="5">D125+D182+D266+D295</f>
        <v>127.2</v>
      </c>
      <c r="E22" s="77">
        <f t="shared" si="5"/>
        <v>47.8</v>
      </c>
      <c r="F22" s="77">
        <f t="shared" si="5"/>
        <v>65</v>
      </c>
      <c r="G22" s="77">
        <f t="shared" si="5"/>
        <v>51.599999999999994</v>
      </c>
      <c r="H22" s="77">
        <f t="shared" si="5"/>
        <v>53.5</v>
      </c>
      <c r="I22" s="77">
        <f t="shared" si="5"/>
        <v>158</v>
      </c>
      <c r="J22" s="74"/>
      <c r="K22" s="4"/>
    </row>
    <row r="23" spans="1:11" ht="25.5" x14ac:dyDescent="0.25">
      <c r="A23" s="16">
        <v>11</v>
      </c>
      <c r="B23" s="78" t="s">
        <v>48</v>
      </c>
      <c r="C23" s="79">
        <f>C24</f>
        <v>2392.9</v>
      </c>
      <c r="D23" s="80">
        <f t="shared" ref="D23:I23" si="6">D24</f>
        <v>181.5</v>
      </c>
      <c r="E23" s="81">
        <f t="shared" si="6"/>
        <v>635.4</v>
      </c>
      <c r="F23" s="81">
        <f t="shared" si="6"/>
        <v>671</v>
      </c>
      <c r="G23" s="81">
        <f t="shared" si="6"/>
        <v>0</v>
      </c>
      <c r="H23" s="81">
        <f t="shared" si="6"/>
        <v>0</v>
      </c>
      <c r="I23" s="81">
        <f t="shared" si="6"/>
        <v>905</v>
      </c>
      <c r="J23" s="82"/>
      <c r="K23" s="4"/>
    </row>
    <row r="24" spans="1:11" ht="27.75" customHeight="1" thickBot="1" x14ac:dyDescent="0.3">
      <c r="A24" s="25">
        <v>12</v>
      </c>
      <c r="B24" s="83" t="s">
        <v>0</v>
      </c>
      <c r="C24" s="84">
        <f>D24+E24+F24+G24+H24+I24</f>
        <v>2392.9</v>
      </c>
      <c r="D24" s="85">
        <f>D43+D176+D225+D262+D301</f>
        <v>181.5</v>
      </c>
      <c r="E24" s="85">
        <f>E43+E176+E225+E262+E301</f>
        <v>635.4</v>
      </c>
      <c r="F24" s="85">
        <f>F43+F176+F225+F262+F301</f>
        <v>671</v>
      </c>
      <c r="G24" s="85">
        <f>G43+G176+G225+G262+G301</f>
        <v>0</v>
      </c>
      <c r="H24" s="85">
        <f>H43+H176+H225+H262+H301</f>
        <v>0</v>
      </c>
      <c r="I24" s="85">
        <f>I43+I176+I225+I262+I301</f>
        <v>905</v>
      </c>
      <c r="J24" s="82"/>
    </row>
    <row r="25" spans="1:11" ht="17.25" customHeight="1" thickBot="1" x14ac:dyDescent="0.3">
      <c r="A25" s="25">
        <v>13</v>
      </c>
      <c r="B25" s="211" t="s">
        <v>59</v>
      </c>
      <c r="C25" s="212"/>
      <c r="D25" s="213"/>
      <c r="E25" s="213"/>
      <c r="F25" s="213"/>
      <c r="G25" s="213"/>
      <c r="H25" s="213"/>
      <c r="I25" s="213"/>
      <c r="J25" s="214"/>
    </row>
    <row r="26" spans="1:11" thickBot="1" x14ac:dyDescent="0.3">
      <c r="A26" s="16">
        <v>14</v>
      </c>
      <c r="B26" s="46" t="s">
        <v>6</v>
      </c>
      <c r="C26" s="47">
        <f>C27</f>
        <v>4009.098</v>
      </c>
      <c r="D26" s="47">
        <f t="shared" ref="D26:I26" si="7">D27</f>
        <v>541.79999999999995</v>
      </c>
      <c r="E26" s="47">
        <f t="shared" si="7"/>
        <v>598.9</v>
      </c>
      <c r="F26" s="47">
        <f t="shared" si="7"/>
        <v>1215.5</v>
      </c>
      <c r="G26" s="47">
        <f t="shared" si="7"/>
        <v>431.4</v>
      </c>
      <c r="H26" s="47">
        <f t="shared" si="7"/>
        <v>448.70000000000005</v>
      </c>
      <c r="I26" s="47">
        <f t="shared" si="7"/>
        <v>772.798</v>
      </c>
      <c r="J26" s="48"/>
    </row>
    <row r="27" spans="1:11" thickBot="1" x14ac:dyDescent="0.3">
      <c r="A27" s="16">
        <v>15</v>
      </c>
      <c r="B27" s="49" t="s">
        <v>0</v>
      </c>
      <c r="C27" s="50">
        <f>D27+E27+F27+G27+H27+I27</f>
        <v>4009.098</v>
      </c>
      <c r="D27" s="53">
        <f t="shared" ref="D27:I27" si="8">D29+D43+D51</f>
        <v>541.79999999999995</v>
      </c>
      <c r="E27" s="53">
        <f t="shared" si="8"/>
        <v>598.9</v>
      </c>
      <c r="F27" s="53">
        <f t="shared" si="8"/>
        <v>1215.5</v>
      </c>
      <c r="G27" s="53">
        <f t="shared" si="8"/>
        <v>431.4</v>
      </c>
      <c r="H27" s="53">
        <f t="shared" si="8"/>
        <v>448.70000000000005</v>
      </c>
      <c r="I27" s="53">
        <f t="shared" si="8"/>
        <v>772.798</v>
      </c>
      <c r="J27" s="51"/>
      <c r="K27" s="4"/>
    </row>
    <row r="28" spans="1:11" thickBot="1" x14ac:dyDescent="0.3">
      <c r="A28" s="25">
        <v>16</v>
      </c>
      <c r="B28" s="42" t="s">
        <v>10</v>
      </c>
      <c r="C28" s="29">
        <f t="shared" ref="C28:I28" si="9">C29</f>
        <v>2827.2979999999998</v>
      </c>
      <c r="D28" s="29">
        <f t="shared" si="9"/>
        <v>485.29999999999995</v>
      </c>
      <c r="E28" s="29">
        <f t="shared" si="9"/>
        <v>542.79999999999995</v>
      </c>
      <c r="F28" s="29">
        <f t="shared" si="9"/>
        <v>486.1</v>
      </c>
      <c r="G28" s="29">
        <f t="shared" si="9"/>
        <v>370.7</v>
      </c>
      <c r="H28" s="29">
        <f t="shared" si="9"/>
        <v>385.6</v>
      </c>
      <c r="I28" s="29">
        <f t="shared" si="9"/>
        <v>556.798</v>
      </c>
      <c r="J28" s="43"/>
    </row>
    <row r="29" spans="1:11" ht="15" x14ac:dyDescent="0.25">
      <c r="A29" s="25">
        <v>17</v>
      </c>
      <c r="B29" s="44" t="s">
        <v>0</v>
      </c>
      <c r="C29" s="33">
        <f>D29+E29+F29+G29+H29+I29</f>
        <v>2827.2979999999998</v>
      </c>
      <c r="D29" s="52">
        <f>D31+D33+D35+D37+D39+D41</f>
        <v>485.29999999999995</v>
      </c>
      <c r="E29" s="52">
        <f t="shared" ref="E29:I29" si="10">E31+E33+E35+E37+E39+E41</f>
        <v>542.79999999999995</v>
      </c>
      <c r="F29" s="52">
        <f t="shared" si="10"/>
        <v>486.1</v>
      </c>
      <c r="G29" s="52">
        <f t="shared" si="10"/>
        <v>370.7</v>
      </c>
      <c r="H29" s="52">
        <f t="shared" si="10"/>
        <v>385.6</v>
      </c>
      <c r="I29" s="52">
        <f t="shared" si="10"/>
        <v>556.798</v>
      </c>
      <c r="J29" s="45"/>
    </row>
    <row r="30" spans="1:11" ht="41.25" customHeight="1" x14ac:dyDescent="0.25">
      <c r="A30" s="16">
        <v>18</v>
      </c>
      <c r="B30" s="86" t="s">
        <v>104</v>
      </c>
      <c r="C30" s="87">
        <f>C31</f>
        <v>20</v>
      </c>
      <c r="D30" s="88">
        <f t="shared" ref="D30:I30" si="11">D31</f>
        <v>0</v>
      </c>
      <c r="E30" s="89">
        <f t="shared" si="11"/>
        <v>0</v>
      </c>
      <c r="F30" s="89">
        <f t="shared" si="11"/>
        <v>0</v>
      </c>
      <c r="G30" s="89">
        <f t="shared" si="11"/>
        <v>0</v>
      </c>
      <c r="H30" s="90">
        <f t="shared" si="11"/>
        <v>0</v>
      </c>
      <c r="I30" s="89">
        <f t="shared" si="11"/>
        <v>20</v>
      </c>
      <c r="J30" s="91" t="s">
        <v>60</v>
      </c>
    </row>
    <row r="31" spans="1:11" ht="15" x14ac:dyDescent="0.25">
      <c r="A31" s="16">
        <v>19</v>
      </c>
      <c r="B31" s="86" t="s">
        <v>0</v>
      </c>
      <c r="C31" s="87">
        <f>SUM(D31:I31)</f>
        <v>20</v>
      </c>
      <c r="D31" s="92">
        <v>0</v>
      </c>
      <c r="E31" s="89">
        <v>0</v>
      </c>
      <c r="F31" s="89">
        <v>0</v>
      </c>
      <c r="G31" s="89">
        <v>0</v>
      </c>
      <c r="H31" s="90">
        <v>0</v>
      </c>
      <c r="I31" s="89">
        <v>20</v>
      </c>
      <c r="J31" s="91"/>
    </row>
    <row r="32" spans="1:11" ht="67.5" customHeight="1" x14ac:dyDescent="0.25">
      <c r="A32" s="25">
        <v>20</v>
      </c>
      <c r="B32" s="86" t="s">
        <v>105</v>
      </c>
      <c r="C32" s="87">
        <f>C33</f>
        <v>181.5</v>
      </c>
      <c r="D32" s="92">
        <f t="shared" ref="D32:I32" si="12">D33</f>
        <v>20.399999999999999</v>
      </c>
      <c r="E32" s="89">
        <f t="shared" si="12"/>
        <v>70.3</v>
      </c>
      <c r="F32" s="224">
        <f t="shared" si="12"/>
        <v>21.1</v>
      </c>
      <c r="G32" s="89">
        <f t="shared" si="12"/>
        <v>21.9</v>
      </c>
      <c r="H32" s="89">
        <f t="shared" si="12"/>
        <v>22.8</v>
      </c>
      <c r="I32" s="89">
        <f t="shared" si="12"/>
        <v>25</v>
      </c>
      <c r="J32" s="91" t="s">
        <v>61</v>
      </c>
    </row>
    <row r="33" spans="1:10" ht="15" x14ac:dyDescent="0.25">
      <c r="A33" s="25">
        <v>21</v>
      </c>
      <c r="B33" s="93" t="s">
        <v>0</v>
      </c>
      <c r="C33" s="87">
        <f>SUM(D33:I33)</f>
        <v>181.5</v>
      </c>
      <c r="D33" s="92">
        <v>20.399999999999999</v>
      </c>
      <c r="E33" s="89">
        <v>70.3</v>
      </c>
      <c r="F33" s="224">
        <v>21.1</v>
      </c>
      <c r="G33" s="89">
        <v>21.9</v>
      </c>
      <c r="H33" s="89">
        <v>22.8</v>
      </c>
      <c r="I33" s="89">
        <v>25</v>
      </c>
      <c r="J33" s="91"/>
    </row>
    <row r="34" spans="1:10" ht="53.25" customHeight="1" x14ac:dyDescent="0.25">
      <c r="A34" s="16">
        <v>22</v>
      </c>
      <c r="B34" s="86" t="s">
        <v>106</v>
      </c>
      <c r="C34" s="87">
        <f>SUM(D34:I34)</f>
        <v>0</v>
      </c>
      <c r="D34" s="92">
        <f t="shared" ref="D34:I34" si="13">D35</f>
        <v>0</v>
      </c>
      <c r="E34" s="89">
        <f t="shared" si="13"/>
        <v>0</v>
      </c>
      <c r="F34" s="92">
        <f t="shared" si="13"/>
        <v>0</v>
      </c>
      <c r="G34" s="89">
        <f t="shared" si="13"/>
        <v>0</v>
      </c>
      <c r="H34" s="92">
        <f t="shared" si="13"/>
        <v>0</v>
      </c>
      <c r="I34" s="89">
        <f t="shared" si="13"/>
        <v>0</v>
      </c>
      <c r="J34" s="91" t="s">
        <v>61</v>
      </c>
    </row>
    <row r="35" spans="1:10" ht="15" x14ac:dyDescent="0.25">
      <c r="A35" s="16">
        <v>23</v>
      </c>
      <c r="B35" s="93" t="s">
        <v>0</v>
      </c>
      <c r="C35" s="87">
        <f>D35+E35+F35+G35+H35+I35</f>
        <v>0</v>
      </c>
      <c r="D35" s="92">
        <v>0</v>
      </c>
      <c r="E35" s="89">
        <v>0</v>
      </c>
      <c r="F35" s="89">
        <v>0</v>
      </c>
      <c r="G35" s="89">
        <v>0</v>
      </c>
      <c r="H35" s="90">
        <v>0</v>
      </c>
      <c r="I35" s="89">
        <v>0</v>
      </c>
      <c r="J35" s="91"/>
    </row>
    <row r="36" spans="1:10" ht="39.75" customHeight="1" x14ac:dyDescent="0.25">
      <c r="A36" s="25">
        <v>24</v>
      </c>
      <c r="B36" s="86" t="s">
        <v>107</v>
      </c>
      <c r="C36" s="87">
        <f>C37</f>
        <v>6</v>
      </c>
      <c r="D36" s="92">
        <f t="shared" ref="D36:I36" si="14">D37</f>
        <v>0</v>
      </c>
      <c r="E36" s="89">
        <f t="shared" si="14"/>
        <v>0</v>
      </c>
      <c r="F36" s="92">
        <f t="shared" si="14"/>
        <v>0</v>
      </c>
      <c r="G36" s="89">
        <f t="shared" si="14"/>
        <v>0</v>
      </c>
      <c r="H36" s="92">
        <f t="shared" si="14"/>
        <v>0</v>
      </c>
      <c r="I36" s="89">
        <f t="shared" si="14"/>
        <v>6</v>
      </c>
      <c r="J36" s="91" t="s">
        <v>62</v>
      </c>
    </row>
    <row r="37" spans="1:10" ht="15" x14ac:dyDescent="0.25">
      <c r="A37" s="25">
        <v>25</v>
      </c>
      <c r="B37" s="93" t="s">
        <v>0</v>
      </c>
      <c r="C37" s="87">
        <f>D37+E37+F37+G37+H37+I37</f>
        <v>6</v>
      </c>
      <c r="D37" s="92">
        <v>0</v>
      </c>
      <c r="E37" s="89">
        <v>0</v>
      </c>
      <c r="F37" s="89">
        <v>0</v>
      </c>
      <c r="G37" s="89">
        <v>0</v>
      </c>
      <c r="H37" s="90">
        <v>0</v>
      </c>
      <c r="I37" s="89">
        <v>6</v>
      </c>
      <c r="J37" s="91"/>
    </row>
    <row r="38" spans="1:10" ht="68.25" customHeight="1" x14ac:dyDescent="0.25">
      <c r="A38" s="16">
        <v>26</v>
      </c>
      <c r="B38" s="86" t="s">
        <v>108</v>
      </c>
      <c r="C38" s="87">
        <f>SUM(D38:I38)</f>
        <v>5</v>
      </c>
      <c r="D38" s="92">
        <f t="shared" ref="D38:I38" si="15">D39</f>
        <v>0</v>
      </c>
      <c r="E38" s="89">
        <f t="shared" si="15"/>
        <v>0</v>
      </c>
      <c r="F38" s="92">
        <f t="shared" si="15"/>
        <v>0</v>
      </c>
      <c r="G38" s="89">
        <f t="shared" si="15"/>
        <v>0</v>
      </c>
      <c r="H38" s="92">
        <f t="shared" si="15"/>
        <v>0</v>
      </c>
      <c r="I38" s="89">
        <f t="shared" si="15"/>
        <v>5</v>
      </c>
      <c r="J38" s="91" t="s">
        <v>63</v>
      </c>
    </row>
    <row r="39" spans="1:10" ht="14.25" customHeight="1" x14ac:dyDescent="0.25">
      <c r="A39" s="16">
        <v>27</v>
      </c>
      <c r="B39" s="93" t="s">
        <v>0</v>
      </c>
      <c r="C39" s="87">
        <f>D39+E39+F39+G39+H39+I39</f>
        <v>5</v>
      </c>
      <c r="D39" s="92">
        <v>0</v>
      </c>
      <c r="E39" s="89">
        <v>0</v>
      </c>
      <c r="F39" s="89">
        <v>0</v>
      </c>
      <c r="G39" s="89">
        <v>0</v>
      </c>
      <c r="H39" s="90">
        <v>0</v>
      </c>
      <c r="I39" s="89">
        <v>5</v>
      </c>
      <c r="J39" s="91"/>
    </row>
    <row r="40" spans="1:10" ht="54" customHeight="1" x14ac:dyDescent="0.25">
      <c r="A40" s="25">
        <v>28</v>
      </c>
      <c r="B40" s="86" t="s">
        <v>109</v>
      </c>
      <c r="C40" s="87">
        <f>SUM(D40:I40)</f>
        <v>2614.7979999999998</v>
      </c>
      <c r="D40" s="92">
        <f>D41</f>
        <v>464.9</v>
      </c>
      <c r="E40" s="89">
        <f>E41</f>
        <v>472.5</v>
      </c>
      <c r="F40" s="225">
        <f t="shared" ref="F40:I40" si="16">F41</f>
        <v>465</v>
      </c>
      <c r="G40" s="89">
        <f t="shared" si="16"/>
        <v>348.8</v>
      </c>
      <c r="H40" s="92">
        <f t="shared" si="16"/>
        <v>362.8</v>
      </c>
      <c r="I40" s="89">
        <f t="shared" si="16"/>
        <v>500.798</v>
      </c>
      <c r="J40" s="91" t="s">
        <v>64</v>
      </c>
    </row>
    <row r="41" spans="1:10" ht="15" customHeight="1" thickBot="1" x14ac:dyDescent="0.3">
      <c r="A41" s="25">
        <v>29</v>
      </c>
      <c r="B41" s="93" t="s">
        <v>0</v>
      </c>
      <c r="C41" s="87">
        <f>D41+E41+F41+G41+H41+I41</f>
        <v>2614.7979999999998</v>
      </c>
      <c r="D41" s="92">
        <v>464.9</v>
      </c>
      <c r="E41" s="89">
        <v>472.5</v>
      </c>
      <c r="F41" s="224">
        <v>465</v>
      </c>
      <c r="G41" s="92">
        <v>348.8</v>
      </c>
      <c r="H41" s="89">
        <v>362.8</v>
      </c>
      <c r="I41" s="89">
        <v>500.798</v>
      </c>
      <c r="J41" s="91"/>
    </row>
    <row r="42" spans="1:10" ht="24.75" customHeight="1" thickBot="1" x14ac:dyDescent="0.3">
      <c r="A42" s="16">
        <v>30</v>
      </c>
      <c r="B42" s="94" t="s">
        <v>16</v>
      </c>
      <c r="C42" s="95">
        <f>C43</f>
        <v>801</v>
      </c>
      <c r="D42" s="95">
        <f t="shared" ref="D42:I42" si="17">D43</f>
        <v>0</v>
      </c>
      <c r="E42" s="95">
        <f t="shared" si="17"/>
        <v>0</v>
      </c>
      <c r="F42" s="95">
        <f t="shared" si="17"/>
        <v>671</v>
      </c>
      <c r="G42" s="95">
        <f t="shared" si="17"/>
        <v>0</v>
      </c>
      <c r="H42" s="95">
        <f t="shared" si="17"/>
        <v>0</v>
      </c>
      <c r="I42" s="95">
        <f t="shared" si="17"/>
        <v>130</v>
      </c>
      <c r="J42" s="96"/>
    </row>
    <row r="43" spans="1:10" ht="15" x14ac:dyDescent="0.25">
      <c r="A43" s="16">
        <v>31</v>
      </c>
      <c r="B43" s="97" t="s">
        <v>0</v>
      </c>
      <c r="C43" s="98">
        <f>SUM(D43:I43)</f>
        <v>801</v>
      </c>
      <c r="D43" s="99">
        <f>D45+D47+D49</f>
        <v>0</v>
      </c>
      <c r="E43" s="99">
        <f t="shared" ref="E43:I43" si="18">E45+E47+E49</f>
        <v>0</v>
      </c>
      <c r="F43" s="99">
        <f t="shared" si="18"/>
        <v>671</v>
      </c>
      <c r="G43" s="99">
        <f t="shared" si="18"/>
        <v>0</v>
      </c>
      <c r="H43" s="99">
        <f t="shared" si="18"/>
        <v>0</v>
      </c>
      <c r="I43" s="99">
        <f t="shared" si="18"/>
        <v>130</v>
      </c>
      <c r="J43" s="100"/>
    </row>
    <row r="44" spans="1:10" ht="61.5" customHeight="1" x14ac:dyDescent="0.25">
      <c r="A44" s="25">
        <v>32</v>
      </c>
      <c r="B44" s="86" t="s">
        <v>110</v>
      </c>
      <c r="C44" s="87">
        <f>C45</f>
        <v>0</v>
      </c>
      <c r="D44" s="88">
        <f t="shared" ref="D44:I44" si="19">D45</f>
        <v>0</v>
      </c>
      <c r="E44" s="89">
        <f t="shared" si="19"/>
        <v>0</v>
      </c>
      <c r="F44" s="89">
        <f t="shared" si="19"/>
        <v>0</v>
      </c>
      <c r="G44" s="89">
        <f t="shared" si="19"/>
        <v>0</v>
      </c>
      <c r="H44" s="89">
        <f t="shared" si="19"/>
        <v>0</v>
      </c>
      <c r="I44" s="89">
        <f t="shared" si="19"/>
        <v>0</v>
      </c>
      <c r="J44" s="91" t="s">
        <v>65</v>
      </c>
    </row>
    <row r="45" spans="1:10" ht="15" x14ac:dyDescent="0.25">
      <c r="A45" s="25">
        <v>33</v>
      </c>
      <c r="B45" s="93" t="s">
        <v>0</v>
      </c>
      <c r="C45" s="87">
        <f>D45+E45+F45+G45+H45+I45</f>
        <v>0</v>
      </c>
      <c r="D45" s="92">
        <v>0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91"/>
    </row>
    <row r="46" spans="1:10" ht="48.75" customHeight="1" x14ac:dyDescent="0.25">
      <c r="A46" s="16">
        <v>34</v>
      </c>
      <c r="B46" s="86" t="s">
        <v>111</v>
      </c>
      <c r="C46" s="87">
        <f t="shared" ref="C46:I46" si="20">C47</f>
        <v>756</v>
      </c>
      <c r="D46" s="92">
        <f t="shared" si="20"/>
        <v>0</v>
      </c>
      <c r="E46" s="89">
        <f t="shared" si="20"/>
        <v>0</v>
      </c>
      <c r="F46" s="224">
        <f t="shared" si="20"/>
        <v>671</v>
      </c>
      <c r="G46" s="89">
        <f t="shared" si="20"/>
        <v>0</v>
      </c>
      <c r="H46" s="89">
        <f t="shared" si="20"/>
        <v>0</v>
      </c>
      <c r="I46" s="89">
        <f t="shared" si="20"/>
        <v>85</v>
      </c>
      <c r="J46" s="91" t="s">
        <v>65</v>
      </c>
    </row>
    <row r="47" spans="1:10" ht="15" x14ac:dyDescent="0.25">
      <c r="A47" s="16">
        <v>35</v>
      </c>
      <c r="B47" s="101" t="s">
        <v>0</v>
      </c>
      <c r="C47" s="102">
        <f>SUM(D47:I47)</f>
        <v>756</v>
      </c>
      <c r="D47" s="103">
        <v>0</v>
      </c>
      <c r="E47" s="104">
        <v>0</v>
      </c>
      <c r="F47" s="226">
        <v>671</v>
      </c>
      <c r="G47" s="104">
        <v>0</v>
      </c>
      <c r="H47" s="104">
        <v>0</v>
      </c>
      <c r="I47" s="104">
        <v>85</v>
      </c>
      <c r="J47" s="105"/>
    </row>
    <row r="48" spans="1:10" ht="30.75" customHeight="1" x14ac:dyDescent="0.25">
      <c r="A48" s="25">
        <v>36</v>
      </c>
      <c r="B48" s="86" t="s">
        <v>112</v>
      </c>
      <c r="C48" s="87">
        <f t="shared" ref="C48:I48" si="21">C49</f>
        <v>45</v>
      </c>
      <c r="D48" s="92">
        <f t="shared" si="21"/>
        <v>0</v>
      </c>
      <c r="E48" s="89">
        <f t="shared" si="21"/>
        <v>0</v>
      </c>
      <c r="F48" s="89">
        <f t="shared" si="21"/>
        <v>0</v>
      </c>
      <c r="G48" s="89">
        <f t="shared" si="21"/>
        <v>0</v>
      </c>
      <c r="H48" s="89">
        <v>0</v>
      </c>
      <c r="I48" s="89">
        <f t="shared" si="21"/>
        <v>45</v>
      </c>
      <c r="J48" s="91" t="s">
        <v>98</v>
      </c>
    </row>
    <row r="49" spans="1:10" thickBot="1" x14ac:dyDescent="0.3">
      <c r="A49" s="25">
        <v>37</v>
      </c>
      <c r="B49" s="101" t="s">
        <v>0</v>
      </c>
      <c r="C49" s="102">
        <f>SUM(D49:I49)</f>
        <v>45</v>
      </c>
      <c r="D49" s="103">
        <v>0</v>
      </c>
      <c r="E49" s="104">
        <v>0</v>
      </c>
      <c r="F49" s="104">
        <v>0</v>
      </c>
      <c r="G49" s="104">
        <v>0</v>
      </c>
      <c r="H49" s="104">
        <v>0</v>
      </c>
      <c r="I49" s="104">
        <v>45</v>
      </c>
      <c r="J49" s="105"/>
    </row>
    <row r="50" spans="1:10" thickBot="1" x14ac:dyDescent="0.3">
      <c r="A50" s="16">
        <v>38</v>
      </c>
      <c r="B50" s="106" t="s">
        <v>18</v>
      </c>
      <c r="C50" s="107">
        <f>C51</f>
        <v>380.8</v>
      </c>
      <c r="D50" s="107">
        <f>D51</f>
        <v>56.5</v>
      </c>
      <c r="E50" s="107">
        <f t="shared" ref="E50:I50" si="22">E51</f>
        <v>56.1</v>
      </c>
      <c r="F50" s="107">
        <f t="shared" si="22"/>
        <v>58.4</v>
      </c>
      <c r="G50" s="107">
        <f t="shared" si="22"/>
        <v>60.7</v>
      </c>
      <c r="H50" s="107">
        <f t="shared" si="22"/>
        <v>63.1</v>
      </c>
      <c r="I50" s="107">
        <f t="shared" si="22"/>
        <v>86</v>
      </c>
      <c r="J50" s="108"/>
    </row>
    <row r="51" spans="1:10" ht="15" x14ac:dyDescent="0.25">
      <c r="A51" s="16">
        <v>39</v>
      </c>
      <c r="B51" s="109" t="s">
        <v>0</v>
      </c>
      <c r="C51" s="110">
        <f>D51+E51+F51+G51+H51+I51</f>
        <v>380.8</v>
      </c>
      <c r="D51" s="111">
        <f>D53+D55+D57</f>
        <v>56.5</v>
      </c>
      <c r="E51" s="111">
        <f t="shared" ref="E51:I51" si="23">E53+E55+E57</f>
        <v>56.1</v>
      </c>
      <c r="F51" s="111">
        <f t="shared" si="23"/>
        <v>58.4</v>
      </c>
      <c r="G51" s="111">
        <f t="shared" si="23"/>
        <v>60.7</v>
      </c>
      <c r="H51" s="111">
        <f t="shared" si="23"/>
        <v>63.1</v>
      </c>
      <c r="I51" s="111">
        <f t="shared" si="23"/>
        <v>86</v>
      </c>
      <c r="J51" s="112"/>
    </row>
    <row r="52" spans="1:10" ht="63.75" customHeight="1" x14ac:dyDescent="0.25">
      <c r="A52" s="25">
        <v>40</v>
      </c>
      <c r="B52" s="86" t="s">
        <v>113</v>
      </c>
      <c r="C52" s="113">
        <f>C53</f>
        <v>25</v>
      </c>
      <c r="D52" s="88">
        <f>D53</f>
        <v>0</v>
      </c>
      <c r="E52" s="89">
        <f t="shared" ref="E52:I52" si="24">E53</f>
        <v>0</v>
      </c>
      <c r="F52" s="89">
        <f t="shared" si="24"/>
        <v>0</v>
      </c>
      <c r="G52" s="89">
        <f t="shared" si="24"/>
        <v>0</v>
      </c>
      <c r="H52" s="89">
        <f t="shared" si="24"/>
        <v>0</v>
      </c>
      <c r="I52" s="89">
        <f t="shared" si="24"/>
        <v>25</v>
      </c>
      <c r="J52" s="91" t="s">
        <v>62</v>
      </c>
    </row>
    <row r="53" spans="1:10" ht="15" x14ac:dyDescent="0.25">
      <c r="A53" s="25">
        <v>41</v>
      </c>
      <c r="B53" s="114" t="s">
        <v>0</v>
      </c>
      <c r="C53" s="113">
        <f>D53+E53+F53+G53+H53+I53</f>
        <v>25</v>
      </c>
      <c r="D53" s="115">
        <v>0</v>
      </c>
      <c r="E53" s="116">
        <v>0</v>
      </c>
      <c r="F53" s="116">
        <v>0</v>
      </c>
      <c r="G53" s="116">
        <v>0</v>
      </c>
      <c r="H53" s="116">
        <v>0</v>
      </c>
      <c r="I53" s="116">
        <v>25</v>
      </c>
      <c r="J53" s="117"/>
    </row>
    <row r="54" spans="1:10" ht="40.5" customHeight="1" x14ac:dyDescent="0.25">
      <c r="A54" s="16">
        <v>42</v>
      </c>
      <c r="B54" s="86" t="s">
        <v>114</v>
      </c>
      <c r="C54" s="87">
        <f>C55</f>
        <v>354.3</v>
      </c>
      <c r="D54" s="92">
        <f t="shared" ref="D54:I54" si="25">D55</f>
        <v>56.5</v>
      </c>
      <c r="E54" s="89">
        <f t="shared" si="25"/>
        <v>56.1</v>
      </c>
      <c r="F54" s="224">
        <f t="shared" si="25"/>
        <v>58.4</v>
      </c>
      <c r="G54" s="89">
        <f t="shared" si="25"/>
        <v>60.7</v>
      </c>
      <c r="H54" s="89">
        <f t="shared" si="25"/>
        <v>63.1</v>
      </c>
      <c r="I54" s="89">
        <f t="shared" si="25"/>
        <v>59.5</v>
      </c>
      <c r="J54" s="118" t="s">
        <v>62</v>
      </c>
    </row>
    <row r="55" spans="1:10" ht="15" x14ac:dyDescent="0.25">
      <c r="A55" s="16">
        <v>43</v>
      </c>
      <c r="B55" s="101" t="s">
        <v>0</v>
      </c>
      <c r="C55" s="102">
        <f>SUM(D55:I55)</f>
        <v>354.3</v>
      </c>
      <c r="D55" s="88">
        <v>56.5</v>
      </c>
      <c r="E55" s="89">
        <v>56.1</v>
      </c>
      <c r="F55" s="224">
        <v>58.4</v>
      </c>
      <c r="G55" s="89">
        <v>60.7</v>
      </c>
      <c r="H55" s="89">
        <v>63.1</v>
      </c>
      <c r="I55" s="89">
        <v>59.5</v>
      </c>
      <c r="J55" s="117"/>
    </row>
    <row r="56" spans="1:10" ht="78" customHeight="1" x14ac:dyDescent="0.25">
      <c r="A56" s="25">
        <v>44</v>
      </c>
      <c r="B56" s="86" t="s">
        <v>115</v>
      </c>
      <c r="C56" s="87">
        <f>C57</f>
        <v>1.5</v>
      </c>
      <c r="D56" s="115">
        <f t="shared" ref="D56:I56" si="26">D57</f>
        <v>0</v>
      </c>
      <c r="E56" s="116">
        <f t="shared" si="26"/>
        <v>0</v>
      </c>
      <c r="F56" s="116">
        <f t="shared" si="26"/>
        <v>0</v>
      </c>
      <c r="G56" s="116">
        <f t="shared" si="26"/>
        <v>0</v>
      </c>
      <c r="H56" s="116">
        <v>0</v>
      </c>
      <c r="I56" s="116">
        <f t="shared" si="26"/>
        <v>1.5</v>
      </c>
      <c r="J56" s="118" t="s">
        <v>66</v>
      </c>
    </row>
    <row r="57" spans="1:10" ht="14.25" customHeight="1" thickBot="1" x14ac:dyDescent="0.3">
      <c r="A57" s="25">
        <v>45</v>
      </c>
      <c r="B57" s="101" t="s">
        <v>0</v>
      </c>
      <c r="C57" s="87">
        <f>D57+E57+F57+G57+H57+I57</f>
        <v>1.5</v>
      </c>
      <c r="D57" s="92">
        <v>0</v>
      </c>
      <c r="E57" s="89">
        <v>0</v>
      </c>
      <c r="F57" s="89">
        <v>0</v>
      </c>
      <c r="G57" s="89">
        <v>0</v>
      </c>
      <c r="H57" s="89">
        <v>0</v>
      </c>
      <c r="I57" s="89">
        <v>1.5</v>
      </c>
      <c r="J57" s="119"/>
    </row>
    <row r="58" spans="1:10" ht="31.15" customHeight="1" thickBot="1" x14ac:dyDescent="0.3">
      <c r="A58" s="16">
        <v>46</v>
      </c>
      <c r="B58" s="208" t="s">
        <v>77</v>
      </c>
      <c r="C58" s="209"/>
      <c r="D58" s="209"/>
      <c r="E58" s="209"/>
      <c r="F58" s="209"/>
      <c r="G58" s="209"/>
      <c r="H58" s="209"/>
      <c r="I58" s="209"/>
      <c r="J58" s="210"/>
    </row>
    <row r="59" spans="1:10" ht="15" x14ac:dyDescent="0.25">
      <c r="A59" s="16">
        <v>47</v>
      </c>
      <c r="B59" s="120" t="s">
        <v>7</v>
      </c>
      <c r="C59" s="121">
        <f>C60</f>
        <v>0</v>
      </c>
      <c r="D59" s="122">
        <f t="shared" ref="D59:I59" si="27">D60</f>
        <v>0</v>
      </c>
      <c r="E59" s="123">
        <f t="shared" si="27"/>
        <v>0</v>
      </c>
      <c r="F59" s="123">
        <f t="shared" si="27"/>
        <v>0</v>
      </c>
      <c r="G59" s="123">
        <f t="shared" si="27"/>
        <v>0</v>
      </c>
      <c r="H59" s="123">
        <f t="shared" si="27"/>
        <v>0</v>
      </c>
      <c r="I59" s="123">
        <f t="shared" si="27"/>
        <v>0</v>
      </c>
      <c r="J59" s="124"/>
    </row>
    <row r="60" spans="1:10" thickBot="1" x14ac:dyDescent="0.3">
      <c r="A60" s="25">
        <v>48</v>
      </c>
      <c r="B60" s="101" t="s">
        <v>0</v>
      </c>
      <c r="C60" s="102">
        <f>D60+E60+F60+G60+H60+I60</f>
        <v>0</v>
      </c>
      <c r="D60" s="103">
        <f>D62+D82</f>
        <v>0</v>
      </c>
      <c r="E60" s="103">
        <f t="shared" ref="E60:I60" si="28">E62+E82</f>
        <v>0</v>
      </c>
      <c r="F60" s="103">
        <f t="shared" si="28"/>
        <v>0</v>
      </c>
      <c r="G60" s="103">
        <f t="shared" si="28"/>
        <v>0</v>
      </c>
      <c r="H60" s="103">
        <f t="shared" si="28"/>
        <v>0</v>
      </c>
      <c r="I60" s="103">
        <f t="shared" si="28"/>
        <v>0</v>
      </c>
      <c r="J60" s="125"/>
    </row>
    <row r="61" spans="1:10" thickBot="1" x14ac:dyDescent="0.3">
      <c r="A61" s="25">
        <v>49</v>
      </c>
      <c r="B61" s="126" t="s">
        <v>10</v>
      </c>
      <c r="C61" s="127">
        <f>C62</f>
        <v>0</v>
      </c>
      <c r="D61" s="127">
        <f>D62</f>
        <v>0</v>
      </c>
      <c r="E61" s="127">
        <f t="shared" ref="E61:I65" si="29">E62</f>
        <v>0</v>
      </c>
      <c r="F61" s="127">
        <f t="shared" si="29"/>
        <v>0</v>
      </c>
      <c r="G61" s="127">
        <f t="shared" si="29"/>
        <v>0</v>
      </c>
      <c r="H61" s="127">
        <f t="shared" si="29"/>
        <v>0</v>
      </c>
      <c r="I61" s="127">
        <f t="shared" si="29"/>
        <v>0</v>
      </c>
      <c r="J61" s="128"/>
    </row>
    <row r="62" spans="1:10" ht="15" x14ac:dyDescent="0.25">
      <c r="A62" s="16">
        <v>50</v>
      </c>
      <c r="B62" s="129" t="s">
        <v>0</v>
      </c>
      <c r="C62" s="130">
        <f>SUM(D62:I62)</f>
        <v>0</v>
      </c>
      <c r="D62" s="131">
        <f t="shared" ref="D62:I62" si="30">D64+D66+D68+D70+D72+D74+D76+D78+D80</f>
        <v>0</v>
      </c>
      <c r="E62" s="131">
        <f t="shared" si="30"/>
        <v>0</v>
      </c>
      <c r="F62" s="131">
        <f t="shared" si="30"/>
        <v>0</v>
      </c>
      <c r="G62" s="131">
        <f t="shared" si="30"/>
        <v>0</v>
      </c>
      <c r="H62" s="131">
        <f t="shared" si="30"/>
        <v>0</v>
      </c>
      <c r="I62" s="131">
        <f t="shared" si="30"/>
        <v>0</v>
      </c>
      <c r="J62" s="132"/>
    </row>
    <row r="63" spans="1:10" ht="66.75" customHeight="1" x14ac:dyDescent="0.25">
      <c r="A63" s="16">
        <v>51</v>
      </c>
      <c r="B63" s="86" t="s">
        <v>116</v>
      </c>
      <c r="C63" s="87">
        <f>C64</f>
        <v>0</v>
      </c>
      <c r="D63" s="92">
        <f>D64</f>
        <v>0</v>
      </c>
      <c r="E63" s="89">
        <f t="shared" si="29"/>
        <v>0</v>
      </c>
      <c r="F63" s="89">
        <f t="shared" si="29"/>
        <v>0</v>
      </c>
      <c r="G63" s="89">
        <f t="shared" si="29"/>
        <v>0</v>
      </c>
      <c r="H63" s="90">
        <f t="shared" si="29"/>
        <v>0</v>
      </c>
      <c r="I63" s="89">
        <f t="shared" si="29"/>
        <v>0</v>
      </c>
      <c r="J63" s="91" t="s">
        <v>68</v>
      </c>
    </row>
    <row r="64" spans="1:10" ht="15" x14ac:dyDescent="0.25">
      <c r="A64" s="25">
        <v>52</v>
      </c>
      <c r="B64" s="93" t="s">
        <v>0</v>
      </c>
      <c r="C64" s="87">
        <f>SUM(D64:I64)</f>
        <v>0</v>
      </c>
      <c r="D64" s="92">
        <v>0</v>
      </c>
      <c r="E64" s="89">
        <v>0</v>
      </c>
      <c r="F64" s="89">
        <v>0</v>
      </c>
      <c r="G64" s="89">
        <v>0</v>
      </c>
      <c r="H64" s="90">
        <v>0</v>
      </c>
      <c r="I64" s="89">
        <v>0</v>
      </c>
      <c r="J64" s="119"/>
    </row>
    <row r="65" spans="1:11" ht="30.75" customHeight="1" x14ac:dyDescent="0.25">
      <c r="A65" s="25">
        <v>53</v>
      </c>
      <c r="B65" s="86" t="s">
        <v>117</v>
      </c>
      <c r="C65" s="87">
        <f>C66</f>
        <v>0</v>
      </c>
      <c r="D65" s="92">
        <f>D66</f>
        <v>0</v>
      </c>
      <c r="E65" s="89">
        <f t="shared" si="29"/>
        <v>0</v>
      </c>
      <c r="F65" s="89">
        <f t="shared" si="29"/>
        <v>0</v>
      </c>
      <c r="G65" s="89">
        <f t="shared" si="29"/>
        <v>0</v>
      </c>
      <c r="H65" s="90">
        <f t="shared" si="29"/>
        <v>0</v>
      </c>
      <c r="I65" s="89">
        <f t="shared" si="29"/>
        <v>0</v>
      </c>
      <c r="J65" s="119" t="s">
        <v>68</v>
      </c>
      <c r="K65" s="4"/>
    </row>
    <row r="66" spans="1:11" ht="15" x14ac:dyDescent="0.25">
      <c r="A66" s="16">
        <v>54</v>
      </c>
      <c r="B66" s="93" t="s">
        <v>0</v>
      </c>
      <c r="C66" s="87">
        <f>SUM(D66:I66)</f>
        <v>0</v>
      </c>
      <c r="D66" s="92">
        <v>0</v>
      </c>
      <c r="E66" s="89">
        <v>0</v>
      </c>
      <c r="F66" s="89">
        <v>0</v>
      </c>
      <c r="G66" s="89">
        <v>0</v>
      </c>
      <c r="H66" s="90">
        <v>0</v>
      </c>
      <c r="I66" s="89">
        <v>0</v>
      </c>
      <c r="J66" s="133"/>
    </row>
    <row r="67" spans="1:11" ht="81.75" customHeight="1" x14ac:dyDescent="0.25">
      <c r="A67" s="16">
        <v>55</v>
      </c>
      <c r="B67" s="86" t="s">
        <v>118</v>
      </c>
      <c r="C67" s="87">
        <f>C68</f>
        <v>0</v>
      </c>
      <c r="D67" s="92">
        <f t="shared" ref="D67:I67" si="31">D68</f>
        <v>0</v>
      </c>
      <c r="E67" s="89">
        <f t="shared" si="31"/>
        <v>0</v>
      </c>
      <c r="F67" s="89">
        <f t="shared" si="31"/>
        <v>0</v>
      </c>
      <c r="G67" s="89">
        <f t="shared" si="31"/>
        <v>0</v>
      </c>
      <c r="H67" s="90">
        <f t="shared" si="31"/>
        <v>0</v>
      </c>
      <c r="I67" s="89">
        <f t="shared" si="31"/>
        <v>0</v>
      </c>
      <c r="J67" s="91" t="s">
        <v>62</v>
      </c>
    </row>
    <row r="68" spans="1:11" ht="15" x14ac:dyDescent="0.25">
      <c r="A68" s="25">
        <v>56</v>
      </c>
      <c r="B68" s="93" t="s">
        <v>0</v>
      </c>
      <c r="C68" s="87">
        <f>SUM(D68:I68)</f>
        <v>0</v>
      </c>
      <c r="D68" s="92">
        <v>0</v>
      </c>
      <c r="E68" s="89">
        <v>0</v>
      </c>
      <c r="F68" s="89">
        <v>0</v>
      </c>
      <c r="G68" s="89">
        <v>0</v>
      </c>
      <c r="H68" s="90">
        <v>0</v>
      </c>
      <c r="I68" s="89">
        <v>0</v>
      </c>
      <c r="J68" s="133"/>
    </row>
    <row r="69" spans="1:11" ht="53.25" customHeight="1" x14ac:dyDescent="0.25">
      <c r="A69" s="25">
        <v>57</v>
      </c>
      <c r="B69" s="86" t="s">
        <v>119</v>
      </c>
      <c r="C69" s="87">
        <f>C70</f>
        <v>0</v>
      </c>
      <c r="D69" s="92">
        <f t="shared" ref="D69:I69" si="32">D70</f>
        <v>0</v>
      </c>
      <c r="E69" s="89">
        <f t="shared" si="32"/>
        <v>0</v>
      </c>
      <c r="F69" s="89">
        <f t="shared" si="32"/>
        <v>0</v>
      </c>
      <c r="G69" s="89">
        <f t="shared" si="32"/>
        <v>0</v>
      </c>
      <c r="H69" s="90">
        <f t="shared" si="32"/>
        <v>0</v>
      </c>
      <c r="I69" s="89">
        <f t="shared" si="32"/>
        <v>0</v>
      </c>
      <c r="J69" s="91" t="s">
        <v>62</v>
      </c>
    </row>
    <row r="70" spans="1:11" ht="15" x14ac:dyDescent="0.25">
      <c r="A70" s="16">
        <v>58</v>
      </c>
      <c r="B70" s="93" t="s">
        <v>0</v>
      </c>
      <c r="C70" s="87">
        <f>SUM(D70:I70)</f>
        <v>0</v>
      </c>
      <c r="D70" s="92">
        <v>0</v>
      </c>
      <c r="E70" s="89">
        <v>0</v>
      </c>
      <c r="F70" s="89">
        <v>0</v>
      </c>
      <c r="G70" s="89">
        <v>0</v>
      </c>
      <c r="H70" s="90">
        <v>0</v>
      </c>
      <c r="I70" s="89">
        <v>0</v>
      </c>
      <c r="J70" s="133"/>
    </row>
    <row r="71" spans="1:11" ht="54" customHeight="1" x14ac:dyDescent="0.25">
      <c r="A71" s="16">
        <v>59</v>
      </c>
      <c r="B71" s="86" t="s">
        <v>120</v>
      </c>
      <c r="C71" s="87">
        <f t="shared" ref="C71:I71" si="33">C72</f>
        <v>0</v>
      </c>
      <c r="D71" s="92">
        <f t="shared" si="33"/>
        <v>0</v>
      </c>
      <c r="E71" s="89">
        <f t="shared" si="33"/>
        <v>0</v>
      </c>
      <c r="F71" s="89">
        <f t="shared" si="33"/>
        <v>0</v>
      </c>
      <c r="G71" s="89">
        <f t="shared" si="33"/>
        <v>0</v>
      </c>
      <c r="H71" s="90">
        <f t="shared" si="33"/>
        <v>0</v>
      </c>
      <c r="I71" s="89">
        <f t="shared" si="33"/>
        <v>0</v>
      </c>
      <c r="J71" s="91" t="s">
        <v>67</v>
      </c>
    </row>
    <row r="72" spans="1:11" ht="15" x14ac:dyDescent="0.25">
      <c r="A72" s="25">
        <v>60</v>
      </c>
      <c r="B72" s="86" t="s">
        <v>0</v>
      </c>
      <c r="C72" s="87">
        <f>SUM(D72:I72)</f>
        <v>0</v>
      </c>
      <c r="D72" s="92">
        <v>0</v>
      </c>
      <c r="E72" s="89">
        <v>0</v>
      </c>
      <c r="F72" s="89">
        <v>0</v>
      </c>
      <c r="G72" s="89">
        <v>0</v>
      </c>
      <c r="H72" s="90">
        <v>0</v>
      </c>
      <c r="I72" s="89">
        <v>0</v>
      </c>
      <c r="J72" s="133"/>
    </row>
    <row r="73" spans="1:11" ht="54" customHeight="1" x14ac:dyDescent="0.25">
      <c r="A73" s="25">
        <v>61</v>
      </c>
      <c r="B73" s="86" t="s">
        <v>121</v>
      </c>
      <c r="C73" s="87">
        <f>C74</f>
        <v>0</v>
      </c>
      <c r="D73" s="92">
        <f t="shared" ref="D73:I73" si="34">D74</f>
        <v>0</v>
      </c>
      <c r="E73" s="89">
        <f t="shared" si="34"/>
        <v>0</v>
      </c>
      <c r="F73" s="89">
        <f t="shared" si="34"/>
        <v>0</v>
      </c>
      <c r="G73" s="89">
        <f t="shared" si="34"/>
        <v>0</v>
      </c>
      <c r="H73" s="90">
        <f t="shared" si="34"/>
        <v>0</v>
      </c>
      <c r="I73" s="89">
        <f t="shared" si="34"/>
        <v>0</v>
      </c>
      <c r="J73" s="91" t="s">
        <v>71</v>
      </c>
    </row>
    <row r="74" spans="1:11" ht="15" x14ac:dyDescent="0.25">
      <c r="A74" s="16">
        <v>62</v>
      </c>
      <c r="B74" s="86" t="s">
        <v>0</v>
      </c>
      <c r="C74" s="87">
        <f>SUM(D74:I74)</f>
        <v>0</v>
      </c>
      <c r="D74" s="92">
        <v>0</v>
      </c>
      <c r="E74" s="89">
        <v>0</v>
      </c>
      <c r="F74" s="89">
        <v>0</v>
      </c>
      <c r="G74" s="89">
        <v>0</v>
      </c>
      <c r="H74" s="90">
        <v>0</v>
      </c>
      <c r="I74" s="89">
        <v>0</v>
      </c>
      <c r="J74" s="133"/>
    </row>
    <row r="75" spans="1:11" ht="54.75" customHeight="1" x14ac:dyDescent="0.25">
      <c r="A75" s="16">
        <v>63</v>
      </c>
      <c r="B75" s="86" t="s">
        <v>122</v>
      </c>
      <c r="C75" s="87">
        <f>C76</f>
        <v>0</v>
      </c>
      <c r="D75" s="92">
        <f t="shared" ref="D75:I75" si="35">D76</f>
        <v>0</v>
      </c>
      <c r="E75" s="89">
        <f t="shared" si="35"/>
        <v>0</v>
      </c>
      <c r="F75" s="89">
        <f t="shared" si="35"/>
        <v>0</v>
      </c>
      <c r="G75" s="89">
        <f t="shared" si="35"/>
        <v>0</v>
      </c>
      <c r="H75" s="90">
        <f t="shared" si="35"/>
        <v>0</v>
      </c>
      <c r="I75" s="89">
        <f t="shared" si="35"/>
        <v>0</v>
      </c>
      <c r="J75" s="91" t="s">
        <v>71</v>
      </c>
    </row>
    <row r="76" spans="1:11" ht="15" x14ac:dyDescent="0.25">
      <c r="A76" s="25">
        <v>64</v>
      </c>
      <c r="B76" s="93" t="s">
        <v>0</v>
      </c>
      <c r="C76" s="87">
        <f>SUM(D76:I76)</f>
        <v>0</v>
      </c>
      <c r="D76" s="92">
        <v>0</v>
      </c>
      <c r="E76" s="89">
        <v>0</v>
      </c>
      <c r="F76" s="89">
        <v>0</v>
      </c>
      <c r="G76" s="89">
        <v>0</v>
      </c>
      <c r="H76" s="90">
        <v>0</v>
      </c>
      <c r="I76" s="89">
        <v>0</v>
      </c>
      <c r="J76" s="133"/>
    </row>
    <row r="77" spans="1:11" ht="42" customHeight="1" x14ac:dyDescent="0.25">
      <c r="A77" s="25">
        <v>65</v>
      </c>
      <c r="B77" s="86" t="s">
        <v>123</v>
      </c>
      <c r="C77" s="87">
        <f>C78</f>
        <v>0</v>
      </c>
      <c r="D77" s="92">
        <f>D78</f>
        <v>0</v>
      </c>
      <c r="E77" s="92">
        <f t="shared" ref="E77:I77" si="36">E78</f>
        <v>0</v>
      </c>
      <c r="F77" s="92">
        <f t="shared" si="36"/>
        <v>0</v>
      </c>
      <c r="G77" s="92">
        <f t="shared" si="36"/>
        <v>0</v>
      </c>
      <c r="H77" s="92">
        <f t="shared" si="36"/>
        <v>0</v>
      </c>
      <c r="I77" s="92">
        <f t="shared" si="36"/>
        <v>0</v>
      </c>
      <c r="J77" s="91" t="s">
        <v>69</v>
      </c>
    </row>
    <row r="78" spans="1:11" ht="15" x14ac:dyDescent="0.25">
      <c r="A78" s="16">
        <v>66</v>
      </c>
      <c r="B78" s="101" t="s">
        <v>0</v>
      </c>
      <c r="C78" s="102">
        <f>SUM(D78:I78)</f>
        <v>0</v>
      </c>
      <c r="D78" s="103">
        <v>0</v>
      </c>
      <c r="E78" s="104">
        <v>0</v>
      </c>
      <c r="F78" s="104">
        <v>0</v>
      </c>
      <c r="G78" s="104">
        <v>0</v>
      </c>
      <c r="H78" s="134">
        <v>0</v>
      </c>
      <c r="I78" s="104">
        <v>0</v>
      </c>
      <c r="J78" s="135"/>
    </row>
    <row r="79" spans="1:11" ht="38.25" x14ac:dyDescent="0.25">
      <c r="A79" s="16">
        <v>67</v>
      </c>
      <c r="B79" s="86" t="s">
        <v>124</v>
      </c>
      <c r="C79" s="87">
        <f>C80</f>
        <v>0</v>
      </c>
      <c r="D79" s="92">
        <f t="shared" ref="D79:I79" si="37">D80</f>
        <v>0</v>
      </c>
      <c r="E79" s="89">
        <f t="shared" si="37"/>
        <v>0</v>
      </c>
      <c r="F79" s="89">
        <f t="shared" si="37"/>
        <v>0</v>
      </c>
      <c r="G79" s="89">
        <f t="shared" si="37"/>
        <v>0</v>
      </c>
      <c r="H79" s="90">
        <f t="shared" si="37"/>
        <v>0</v>
      </c>
      <c r="I79" s="89">
        <f t="shared" si="37"/>
        <v>0</v>
      </c>
      <c r="J79" s="91" t="s">
        <v>69</v>
      </c>
    </row>
    <row r="80" spans="1:11" thickBot="1" x14ac:dyDescent="0.3">
      <c r="A80" s="25">
        <v>68</v>
      </c>
      <c r="B80" s="101" t="s">
        <v>0</v>
      </c>
      <c r="C80" s="102">
        <f>SUM(D80:I80)</f>
        <v>0</v>
      </c>
      <c r="D80" s="103">
        <v>0</v>
      </c>
      <c r="E80" s="104">
        <v>0</v>
      </c>
      <c r="F80" s="104">
        <v>0</v>
      </c>
      <c r="G80" s="104">
        <v>0</v>
      </c>
      <c r="H80" s="134">
        <v>0</v>
      </c>
      <c r="I80" s="104">
        <v>0</v>
      </c>
      <c r="J80" s="135"/>
    </row>
    <row r="81" spans="1:11" thickBot="1" x14ac:dyDescent="0.3">
      <c r="A81" s="25">
        <v>69</v>
      </c>
      <c r="B81" s="106" t="s">
        <v>18</v>
      </c>
      <c r="C81" s="107">
        <f t="shared" ref="C81:I81" si="38">C86</f>
        <v>0</v>
      </c>
      <c r="D81" s="107">
        <f t="shared" si="38"/>
        <v>0</v>
      </c>
      <c r="E81" s="107">
        <f t="shared" si="38"/>
        <v>0</v>
      </c>
      <c r="F81" s="107">
        <f t="shared" si="38"/>
        <v>0</v>
      </c>
      <c r="G81" s="107">
        <f t="shared" si="38"/>
        <v>0</v>
      </c>
      <c r="H81" s="107">
        <f t="shared" si="38"/>
        <v>0</v>
      </c>
      <c r="I81" s="107">
        <f t="shared" si="38"/>
        <v>0</v>
      </c>
      <c r="J81" s="108"/>
    </row>
    <row r="82" spans="1:11" ht="15" x14ac:dyDescent="0.25">
      <c r="A82" s="16">
        <v>70</v>
      </c>
      <c r="B82" s="136" t="s">
        <v>0</v>
      </c>
      <c r="C82" s="137">
        <f>D82+E82+F82+G82+H82+I82</f>
        <v>0</v>
      </c>
      <c r="D82" s="138">
        <f>D84+D86+D88</f>
        <v>0</v>
      </c>
      <c r="E82" s="138">
        <f t="shared" ref="E82:I82" si="39">E84+E86+E88</f>
        <v>0</v>
      </c>
      <c r="F82" s="138">
        <f t="shared" si="39"/>
        <v>0</v>
      </c>
      <c r="G82" s="138">
        <f t="shared" si="39"/>
        <v>0</v>
      </c>
      <c r="H82" s="138">
        <f t="shared" si="39"/>
        <v>0</v>
      </c>
      <c r="I82" s="138">
        <f t="shared" si="39"/>
        <v>0</v>
      </c>
      <c r="J82" s="139"/>
    </row>
    <row r="83" spans="1:11" ht="41.25" customHeight="1" x14ac:dyDescent="0.25">
      <c r="A83" s="16">
        <v>71</v>
      </c>
      <c r="B83" s="140" t="s">
        <v>125</v>
      </c>
      <c r="C83" s="113">
        <f t="shared" ref="C83:I83" si="40">C84</f>
        <v>0</v>
      </c>
      <c r="D83" s="141">
        <f t="shared" si="40"/>
        <v>0</v>
      </c>
      <c r="E83" s="116">
        <f t="shared" si="40"/>
        <v>0</v>
      </c>
      <c r="F83" s="116">
        <f t="shared" si="40"/>
        <v>0</v>
      </c>
      <c r="G83" s="116">
        <f t="shared" si="40"/>
        <v>0</v>
      </c>
      <c r="H83" s="142">
        <f t="shared" si="40"/>
        <v>0</v>
      </c>
      <c r="I83" s="116">
        <f t="shared" si="40"/>
        <v>0</v>
      </c>
      <c r="J83" s="118" t="s">
        <v>68</v>
      </c>
    </row>
    <row r="84" spans="1:11" ht="15" x14ac:dyDescent="0.25">
      <c r="A84" s="25">
        <v>72</v>
      </c>
      <c r="B84" s="101" t="s">
        <v>0</v>
      </c>
      <c r="C84" s="102">
        <f>SUM(D84:I84)</f>
        <v>0</v>
      </c>
      <c r="D84" s="103">
        <v>0</v>
      </c>
      <c r="E84" s="104">
        <v>0</v>
      </c>
      <c r="F84" s="104">
        <v>0</v>
      </c>
      <c r="G84" s="104">
        <v>0</v>
      </c>
      <c r="H84" s="134">
        <v>0</v>
      </c>
      <c r="I84" s="104">
        <v>0</v>
      </c>
      <c r="J84" s="119"/>
    </row>
    <row r="85" spans="1:11" ht="68.25" customHeight="1" x14ac:dyDescent="0.25">
      <c r="A85" s="25">
        <v>73</v>
      </c>
      <c r="B85" s="86" t="s">
        <v>126</v>
      </c>
      <c r="C85" s="87">
        <f t="shared" ref="C85:I85" si="41">C86</f>
        <v>0</v>
      </c>
      <c r="D85" s="92">
        <f t="shared" si="41"/>
        <v>0</v>
      </c>
      <c r="E85" s="89">
        <f t="shared" si="41"/>
        <v>0</v>
      </c>
      <c r="F85" s="89">
        <f t="shared" si="41"/>
        <v>0</v>
      </c>
      <c r="G85" s="89">
        <f t="shared" si="41"/>
        <v>0</v>
      </c>
      <c r="H85" s="90">
        <f t="shared" si="41"/>
        <v>0</v>
      </c>
      <c r="I85" s="89">
        <f t="shared" si="41"/>
        <v>0</v>
      </c>
      <c r="J85" s="91" t="s">
        <v>68</v>
      </c>
      <c r="K85" s="4"/>
    </row>
    <row r="86" spans="1:11" ht="17.25" customHeight="1" x14ac:dyDescent="0.25">
      <c r="A86" s="16">
        <v>74</v>
      </c>
      <c r="B86" s="101" t="s">
        <v>0</v>
      </c>
      <c r="C86" s="102">
        <f>SUM(D86:I86)</f>
        <v>0</v>
      </c>
      <c r="D86" s="103">
        <v>0</v>
      </c>
      <c r="E86" s="104">
        <v>0</v>
      </c>
      <c r="F86" s="104">
        <v>0</v>
      </c>
      <c r="G86" s="104">
        <v>0</v>
      </c>
      <c r="H86" s="134">
        <v>0</v>
      </c>
      <c r="I86" s="104">
        <v>0</v>
      </c>
      <c r="J86" s="105"/>
      <c r="K86" s="4"/>
    </row>
    <row r="87" spans="1:11" ht="40.5" customHeight="1" x14ac:dyDescent="0.25">
      <c r="A87" s="16">
        <v>75</v>
      </c>
      <c r="B87" s="86" t="s">
        <v>127</v>
      </c>
      <c r="C87" s="87">
        <f t="shared" ref="C87:I87" si="42">C88</f>
        <v>0</v>
      </c>
      <c r="D87" s="92">
        <f t="shared" si="42"/>
        <v>0</v>
      </c>
      <c r="E87" s="89">
        <f t="shared" si="42"/>
        <v>0</v>
      </c>
      <c r="F87" s="89">
        <f t="shared" si="42"/>
        <v>0</v>
      </c>
      <c r="G87" s="89">
        <f t="shared" si="42"/>
        <v>0</v>
      </c>
      <c r="H87" s="90">
        <f t="shared" si="42"/>
        <v>0</v>
      </c>
      <c r="I87" s="89">
        <f t="shared" si="42"/>
        <v>0</v>
      </c>
      <c r="J87" s="91" t="s">
        <v>68</v>
      </c>
      <c r="K87" s="4"/>
    </row>
    <row r="88" spans="1:11" ht="15.75" customHeight="1" thickBot="1" x14ac:dyDescent="0.3">
      <c r="A88" s="25">
        <v>76</v>
      </c>
      <c r="B88" s="86" t="s">
        <v>0</v>
      </c>
      <c r="C88" s="102">
        <f>SUM(D88:I88)</f>
        <v>0</v>
      </c>
      <c r="D88" s="103">
        <v>0</v>
      </c>
      <c r="E88" s="104">
        <v>0</v>
      </c>
      <c r="F88" s="104">
        <v>0</v>
      </c>
      <c r="G88" s="104">
        <v>0</v>
      </c>
      <c r="H88" s="134">
        <v>0</v>
      </c>
      <c r="I88" s="104">
        <v>0</v>
      </c>
      <c r="J88" s="105"/>
      <c r="K88" s="4"/>
    </row>
    <row r="89" spans="1:11" s="12" customFormat="1" ht="27.6" customHeight="1" thickBot="1" x14ac:dyDescent="0.3">
      <c r="A89" s="25">
        <v>77</v>
      </c>
      <c r="B89" s="208" t="s">
        <v>76</v>
      </c>
      <c r="C89" s="209"/>
      <c r="D89" s="209"/>
      <c r="E89" s="209"/>
      <c r="F89" s="209"/>
      <c r="G89" s="209"/>
      <c r="H89" s="209"/>
      <c r="I89" s="209"/>
      <c r="J89" s="210"/>
    </row>
    <row r="90" spans="1:11" thickBot="1" x14ac:dyDescent="0.3">
      <c r="A90" s="16">
        <v>78</v>
      </c>
      <c r="B90" s="143" t="s">
        <v>14</v>
      </c>
      <c r="C90" s="144">
        <f>C91</f>
        <v>277</v>
      </c>
      <c r="D90" s="144">
        <f t="shared" ref="D90:I90" si="43">D91</f>
        <v>25.8</v>
      </c>
      <c r="E90" s="144">
        <f t="shared" si="43"/>
        <v>18.5</v>
      </c>
      <c r="F90" s="144">
        <f t="shared" si="43"/>
        <v>80.399999999999991</v>
      </c>
      <c r="G90" s="144">
        <f t="shared" si="43"/>
        <v>20.100000000000001</v>
      </c>
      <c r="H90" s="144">
        <f t="shared" si="43"/>
        <v>20.8</v>
      </c>
      <c r="I90" s="144">
        <f t="shared" si="43"/>
        <v>111.4</v>
      </c>
      <c r="J90" s="145"/>
      <c r="K90" s="4"/>
    </row>
    <row r="91" spans="1:11" thickBot="1" x14ac:dyDescent="0.3">
      <c r="A91" s="16">
        <v>79</v>
      </c>
      <c r="B91" s="146" t="s">
        <v>0</v>
      </c>
      <c r="C91" s="147">
        <f>D91+E91+F91+G91+H91+I91</f>
        <v>277</v>
      </c>
      <c r="D91" s="147">
        <f>D93+D117+D125</f>
        <v>25.8</v>
      </c>
      <c r="E91" s="147">
        <f>E93+E117+E125</f>
        <v>18.5</v>
      </c>
      <c r="F91" s="147">
        <f>F93+F117+F125</f>
        <v>80.399999999999991</v>
      </c>
      <c r="G91" s="147">
        <f>G93+G117+G125</f>
        <v>20.100000000000001</v>
      </c>
      <c r="H91" s="147">
        <f>H93+H117+H125</f>
        <v>20.8</v>
      </c>
      <c r="I91" s="147">
        <f>I93+I117+I125</f>
        <v>111.4</v>
      </c>
      <c r="J91" s="148"/>
    </row>
    <row r="92" spans="1:11" thickBot="1" x14ac:dyDescent="0.3">
      <c r="A92" s="25">
        <v>80</v>
      </c>
      <c r="B92" s="126" t="s">
        <v>10</v>
      </c>
      <c r="C92" s="149">
        <f>C93</f>
        <v>164.3</v>
      </c>
      <c r="D92" s="149">
        <f t="shared" ref="D92:I92" si="44">D93</f>
        <v>12.8</v>
      </c>
      <c r="E92" s="149">
        <f t="shared" si="44"/>
        <v>12.7</v>
      </c>
      <c r="F92" s="149">
        <f t="shared" si="44"/>
        <v>68.3</v>
      </c>
      <c r="G92" s="149">
        <f t="shared" si="44"/>
        <v>13.8</v>
      </c>
      <c r="H92" s="149">
        <f t="shared" si="44"/>
        <v>14.3</v>
      </c>
      <c r="I92" s="149">
        <f t="shared" si="44"/>
        <v>42.4</v>
      </c>
      <c r="J92" s="127"/>
    </row>
    <row r="93" spans="1:11" ht="15" x14ac:dyDescent="0.25">
      <c r="A93" s="25">
        <v>81</v>
      </c>
      <c r="B93" s="129" t="s">
        <v>0</v>
      </c>
      <c r="C93" s="130">
        <f>C95+C97+C99+C101+C103+C105+C107+C109+C111+C113+C115</f>
        <v>164.3</v>
      </c>
      <c r="D93" s="131">
        <f>D95+D97+D99+D101+D103+D107+D109+D111+D113+D115</f>
        <v>12.8</v>
      </c>
      <c r="E93" s="131">
        <f>E95+E97+E99+E101+E103+E107+E109+E111+E113+E115</f>
        <v>12.7</v>
      </c>
      <c r="F93" s="131">
        <f>F95+F97+F99+F101+F103+F105+F107+F109+F111+F113+F115</f>
        <v>68.3</v>
      </c>
      <c r="G93" s="131">
        <f>G95+G97+G99+G101+G103+G107+G109+G111+G113+G115</f>
        <v>13.8</v>
      </c>
      <c r="H93" s="131">
        <f>H95+H97+H99+H101+H103+H107+H109+H111+H113+H115</f>
        <v>14.3</v>
      </c>
      <c r="I93" s="131">
        <f>I95+I97+I99+I101+I103+I107+I109+I111+I113+I115</f>
        <v>42.4</v>
      </c>
      <c r="J93" s="150"/>
    </row>
    <row r="94" spans="1:11" ht="66" customHeight="1" x14ac:dyDescent="0.25">
      <c r="A94" s="16">
        <v>82</v>
      </c>
      <c r="B94" s="86" t="s">
        <v>128</v>
      </c>
      <c r="C94" s="87">
        <f>C95</f>
        <v>0</v>
      </c>
      <c r="D94" s="92">
        <f t="shared" ref="D94:I94" si="45">D95</f>
        <v>0</v>
      </c>
      <c r="E94" s="89">
        <f t="shared" si="45"/>
        <v>0</v>
      </c>
      <c r="F94" s="89">
        <f t="shared" si="45"/>
        <v>0</v>
      </c>
      <c r="G94" s="89">
        <f t="shared" si="45"/>
        <v>0</v>
      </c>
      <c r="H94" s="90">
        <f t="shared" si="45"/>
        <v>0</v>
      </c>
      <c r="I94" s="89">
        <f t="shared" si="45"/>
        <v>0</v>
      </c>
      <c r="J94" s="91" t="s">
        <v>71</v>
      </c>
    </row>
    <row r="95" spans="1:11" ht="15" x14ac:dyDescent="0.25">
      <c r="A95" s="16">
        <v>83</v>
      </c>
      <c r="B95" s="86" t="s">
        <v>0</v>
      </c>
      <c r="C95" s="87">
        <f>SUM(D95:I95)</f>
        <v>0</v>
      </c>
      <c r="D95" s="92">
        <v>0</v>
      </c>
      <c r="E95" s="89">
        <v>0</v>
      </c>
      <c r="F95" s="89">
        <v>0</v>
      </c>
      <c r="G95" s="89">
        <v>0</v>
      </c>
      <c r="H95" s="90">
        <v>0</v>
      </c>
      <c r="I95" s="89">
        <v>0</v>
      </c>
      <c r="J95" s="91"/>
    </row>
    <row r="96" spans="1:11" ht="60.75" customHeight="1" x14ac:dyDescent="0.25">
      <c r="A96" s="25">
        <v>84</v>
      </c>
      <c r="B96" s="151" t="s">
        <v>129</v>
      </c>
      <c r="C96" s="87">
        <f>C97</f>
        <v>20.2</v>
      </c>
      <c r="D96" s="92">
        <f t="shared" ref="D96:I96" si="46">D97</f>
        <v>0</v>
      </c>
      <c r="E96" s="89">
        <f t="shared" si="46"/>
        <v>0</v>
      </c>
      <c r="F96" s="89">
        <f t="shared" si="46"/>
        <v>0</v>
      </c>
      <c r="G96" s="89">
        <f t="shared" si="46"/>
        <v>0</v>
      </c>
      <c r="H96" s="90">
        <f t="shared" si="46"/>
        <v>0</v>
      </c>
      <c r="I96" s="89">
        <f t="shared" si="46"/>
        <v>20.2</v>
      </c>
      <c r="J96" s="91" t="s">
        <v>71</v>
      </c>
    </row>
    <row r="97" spans="1:10" ht="15" x14ac:dyDescent="0.25">
      <c r="A97" s="25">
        <v>85</v>
      </c>
      <c r="B97" s="86" t="s">
        <v>0</v>
      </c>
      <c r="C97" s="87">
        <f>SUM(D97:I97)</f>
        <v>20.2</v>
      </c>
      <c r="D97" s="92">
        <v>0</v>
      </c>
      <c r="E97" s="89">
        <v>0</v>
      </c>
      <c r="F97" s="89">
        <v>0</v>
      </c>
      <c r="G97" s="89">
        <v>0</v>
      </c>
      <c r="H97" s="90">
        <v>0</v>
      </c>
      <c r="I97" s="89">
        <v>20.2</v>
      </c>
      <c r="J97" s="91"/>
    </row>
    <row r="98" spans="1:10" ht="80.25" customHeight="1" x14ac:dyDescent="0.25">
      <c r="A98" s="16">
        <v>86</v>
      </c>
      <c r="B98" s="86" t="s">
        <v>130</v>
      </c>
      <c r="C98" s="87">
        <f>SUM(D98:I98)</f>
        <v>0</v>
      </c>
      <c r="D98" s="92">
        <v>0</v>
      </c>
      <c r="E98" s="89">
        <v>0</v>
      </c>
      <c r="F98" s="89">
        <v>0</v>
      </c>
      <c r="G98" s="89">
        <v>0</v>
      </c>
      <c r="H98" s="90">
        <v>0</v>
      </c>
      <c r="I98" s="89">
        <v>0</v>
      </c>
      <c r="J98" s="91" t="s">
        <v>71</v>
      </c>
    </row>
    <row r="99" spans="1:10" ht="15.75" customHeight="1" x14ac:dyDescent="0.25">
      <c r="A99" s="16">
        <v>87</v>
      </c>
      <c r="B99" s="86" t="s">
        <v>0</v>
      </c>
      <c r="C99" s="87">
        <f>D99+E99+F99+G99+H99+I99</f>
        <v>0</v>
      </c>
      <c r="D99" s="92">
        <v>0</v>
      </c>
      <c r="E99" s="89">
        <v>0</v>
      </c>
      <c r="F99" s="89">
        <v>0</v>
      </c>
      <c r="G99" s="89">
        <v>0</v>
      </c>
      <c r="H99" s="90">
        <v>0</v>
      </c>
      <c r="I99" s="89">
        <v>0</v>
      </c>
      <c r="J99" s="119"/>
    </row>
    <row r="100" spans="1:10" ht="62.25" customHeight="1" x14ac:dyDescent="0.25">
      <c r="A100" s="25">
        <v>88</v>
      </c>
      <c r="B100" s="86" t="s">
        <v>131</v>
      </c>
      <c r="C100" s="87">
        <f t="shared" ref="C100:I100" si="47">C101</f>
        <v>40.900000000000006</v>
      </c>
      <c r="D100" s="92">
        <f t="shared" si="47"/>
        <v>12.8</v>
      </c>
      <c r="E100" s="89">
        <f t="shared" si="47"/>
        <v>0</v>
      </c>
      <c r="F100" s="89">
        <v>0</v>
      </c>
      <c r="G100" s="89">
        <f t="shared" si="47"/>
        <v>13.8</v>
      </c>
      <c r="H100" s="89">
        <f t="shared" si="47"/>
        <v>14.3</v>
      </c>
      <c r="I100" s="89">
        <f t="shared" si="47"/>
        <v>0</v>
      </c>
      <c r="J100" s="91" t="s">
        <v>69</v>
      </c>
    </row>
    <row r="101" spans="1:10" ht="15" x14ac:dyDescent="0.25">
      <c r="A101" s="25">
        <v>89</v>
      </c>
      <c r="B101" s="86" t="s">
        <v>0</v>
      </c>
      <c r="C101" s="87">
        <f>SUM(D101:I101)</f>
        <v>40.900000000000006</v>
      </c>
      <c r="D101" s="92">
        <v>12.8</v>
      </c>
      <c r="E101" s="89">
        <v>0</v>
      </c>
      <c r="F101" s="89">
        <v>0</v>
      </c>
      <c r="G101" s="89">
        <v>13.8</v>
      </c>
      <c r="H101" s="89">
        <v>14.3</v>
      </c>
      <c r="I101" s="89">
        <v>0</v>
      </c>
      <c r="J101" s="91"/>
    </row>
    <row r="102" spans="1:10" ht="51" x14ac:dyDescent="0.25">
      <c r="A102" s="16">
        <v>90</v>
      </c>
      <c r="B102" s="86" t="s">
        <v>132</v>
      </c>
      <c r="C102" s="87">
        <f t="shared" ref="C102:I102" si="48">C103</f>
        <v>9.1999999999999993</v>
      </c>
      <c r="D102" s="92">
        <f t="shared" si="48"/>
        <v>0</v>
      </c>
      <c r="E102" s="89">
        <f t="shared" si="48"/>
        <v>0</v>
      </c>
      <c r="F102" s="89">
        <f t="shared" si="48"/>
        <v>0</v>
      </c>
      <c r="G102" s="89">
        <f t="shared" si="48"/>
        <v>0</v>
      </c>
      <c r="H102" s="90">
        <f t="shared" si="48"/>
        <v>0</v>
      </c>
      <c r="I102" s="89">
        <f t="shared" si="48"/>
        <v>9.1999999999999993</v>
      </c>
      <c r="J102" s="91" t="s">
        <v>70</v>
      </c>
    </row>
    <row r="103" spans="1:10" ht="15" x14ac:dyDescent="0.25">
      <c r="A103" s="16">
        <v>91</v>
      </c>
      <c r="B103" s="101" t="s">
        <v>0</v>
      </c>
      <c r="C103" s="102">
        <f>SUM(D103:I103)</f>
        <v>9.1999999999999993</v>
      </c>
      <c r="D103" s="103">
        <v>0</v>
      </c>
      <c r="E103" s="104">
        <v>0</v>
      </c>
      <c r="F103" s="104">
        <v>0</v>
      </c>
      <c r="G103" s="104">
        <v>0</v>
      </c>
      <c r="H103" s="134">
        <v>0</v>
      </c>
      <c r="I103" s="104">
        <v>9.1999999999999993</v>
      </c>
      <c r="J103" s="91"/>
    </row>
    <row r="104" spans="1:10" ht="51" x14ac:dyDescent="0.25">
      <c r="A104" s="25"/>
      <c r="B104" s="152" t="s">
        <v>208</v>
      </c>
      <c r="C104" s="89">
        <v>0</v>
      </c>
      <c r="D104" s="89">
        <v>0</v>
      </c>
      <c r="E104" s="89">
        <v>0</v>
      </c>
      <c r="F104" s="224">
        <v>55</v>
      </c>
      <c r="G104" s="89">
        <v>0</v>
      </c>
      <c r="H104" s="90">
        <v>0</v>
      </c>
      <c r="I104" s="89">
        <v>0</v>
      </c>
      <c r="J104" s="91" t="s">
        <v>70</v>
      </c>
    </row>
    <row r="105" spans="1:10" ht="15" x14ac:dyDescent="0.25">
      <c r="A105" s="25"/>
      <c r="B105" s="152" t="s">
        <v>0</v>
      </c>
      <c r="C105" s="89">
        <f>D105+E105+F105+G105+H105+I105</f>
        <v>55</v>
      </c>
      <c r="D105" s="89">
        <v>0</v>
      </c>
      <c r="E105" s="89">
        <v>0</v>
      </c>
      <c r="F105" s="224">
        <v>55</v>
      </c>
      <c r="G105" s="89">
        <v>0</v>
      </c>
      <c r="H105" s="90">
        <v>0</v>
      </c>
      <c r="I105" s="89">
        <v>0</v>
      </c>
      <c r="J105" s="91"/>
    </row>
    <row r="106" spans="1:10" ht="38.25" x14ac:dyDescent="0.25">
      <c r="A106" s="25">
        <v>92</v>
      </c>
      <c r="B106" s="152" t="s">
        <v>133</v>
      </c>
      <c r="C106" s="89">
        <f t="shared" ref="C106:I106" si="49">C107</f>
        <v>0</v>
      </c>
      <c r="D106" s="89">
        <f t="shared" si="49"/>
        <v>0</v>
      </c>
      <c r="E106" s="89">
        <f t="shared" si="49"/>
        <v>0</v>
      </c>
      <c r="F106" s="89">
        <f t="shared" si="49"/>
        <v>0</v>
      </c>
      <c r="G106" s="89">
        <f t="shared" si="49"/>
        <v>0</v>
      </c>
      <c r="H106" s="90">
        <f t="shared" si="49"/>
        <v>0</v>
      </c>
      <c r="I106" s="89">
        <f t="shared" si="49"/>
        <v>0</v>
      </c>
      <c r="J106" s="153" t="s">
        <v>103</v>
      </c>
    </row>
    <row r="107" spans="1:10" ht="15" x14ac:dyDescent="0.25">
      <c r="A107" s="25">
        <v>93</v>
      </c>
      <c r="B107" s="152" t="s">
        <v>0</v>
      </c>
      <c r="C107" s="89">
        <f>SUM(D107:I107)</f>
        <v>0</v>
      </c>
      <c r="D107" s="89">
        <v>0</v>
      </c>
      <c r="E107" s="89">
        <v>0</v>
      </c>
      <c r="F107" s="89">
        <v>0</v>
      </c>
      <c r="G107" s="89">
        <v>0</v>
      </c>
      <c r="H107" s="90">
        <v>0</v>
      </c>
      <c r="I107" s="89">
        <v>0</v>
      </c>
      <c r="J107" s="91"/>
    </row>
    <row r="108" spans="1:10" ht="56.25" customHeight="1" x14ac:dyDescent="0.25">
      <c r="A108" s="16">
        <v>94</v>
      </c>
      <c r="B108" s="152" t="s">
        <v>134</v>
      </c>
      <c r="C108" s="89">
        <f t="shared" ref="C108:I108" si="50">C109</f>
        <v>0</v>
      </c>
      <c r="D108" s="89">
        <f t="shared" si="50"/>
        <v>0</v>
      </c>
      <c r="E108" s="89">
        <f t="shared" si="50"/>
        <v>0</v>
      </c>
      <c r="F108" s="89">
        <f t="shared" si="50"/>
        <v>0</v>
      </c>
      <c r="G108" s="89">
        <f t="shared" si="50"/>
        <v>0</v>
      </c>
      <c r="H108" s="90">
        <f t="shared" si="50"/>
        <v>0</v>
      </c>
      <c r="I108" s="89">
        <f t="shared" si="50"/>
        <v>0</v>
      </c>
      <c r="J108" s="153" t="s">
        <v>103</v>
      </c>
    </row>
    <row r="109" spans="1:10" ht="15" x14ac:dyDescent="0.25">
      <c r="A109" s="16">
        <v>95</v>
      </c>
      <c r="B109" s="152" t="s">
        <v>0</v>
      </c>
      <c r="C109" s="89">
        <f>SUM(D109:I109)</f>
        <v>0</v>
      </c>
      <c r="D109" s="89">
        <v>0</v>
      </c>
      <c r="E109" s="89">
        <v>0</v>
      </c>
      <c r="F109" s="89">
        <v>0</v>
      </c>
      <c r="G109" s="89">
        <v>0</v>
      </c>
      <c r="H109" s="90">
        <v>0</v>
      </c>
      <c r="I109" s="89">
        <v>0</v>
      </c>
      <c r="J109" s="91"/>
    </row>
    <row r="110" spans="1:10" ht="41.25" customHeight="1" x14ac:dyDescent="0.25">
      <c r="A110" s="25">
        <v>96</v>
      </c>
      <c r="B110" s="152" t="s">
        <v>135</v>
      </c>
      <c r="C110" s="89">
        <f t="shared" ref="C110:I110" si="51">C111</f>
        <v>39</v>
      </c>
      <c r="D110" s="89">
        <f t="shared" si="51"/>
        <v>0</v>
      </c>
      <c r="E110" s="89">
        <f t="shared" si="51"/>
        <v>12.7</v>
      </c>
      <c r="F110" s="224">
        <f t="shared" si="51"/>
        <v>13.3</v>
      </c>
      <c r="G110" s="89">
        <f t="shared" si="51"/>
        <v>0</v>
      </c>
      <c r="H110" s="89">
        <f t="shared" si="51"/>
        <v>0</v>
      </c>
      <c r="I110" s="89">
        <f t="shared" si="51"/>
        <v>13</v>
      </c>
      <c r="J110" s="154" t="s">
        <v>69</v>
      </c>
    </row>
    <row r="111" spans="1:10" ht="15" x14ac:dyDescent="0.25">
      <c r="A111" s="25">
        <v>97</v>
      </c>
      <c r="B111" s="152" t="s">
        <v>0</v>
      </c>
      <c r="C111" s="89">
        <f>SUM(D111:I111)</f>
        <v>39</v>
      </c>
      <c r="D111" s="89">
        <v>0</v>
      </c>
      <c r="E111" s="89">
        <v>12.7</v>
      </c>
      <c r="F111" s="224">
        <v>13.3</v>
      </c>
      <c r="G111" s="89">
        <v>0</v>
      </c>
      <c r="H111" s="89">
        <v>0</v>
      </c>
      <c r="I111" s="89">
        <v>13</v>
      </c>
      <c r="J111" s="91"/>
    </row>
    <row r="112" spans="1:10" ht="38.25" x14ac:dyDescent="0.25">
      <c r="A112" s="16">
        <v>98</v>
      </c>
      <c r="B112" s="152" t="s">
        <v>136</v>
      </c>
      <c r="C112" s="89">
        <f t="shared" ref="C112:I112" si="52">C113</f>
        <v>0</v>
      </c>
      <c r="D112" s="89">
        <f t="shared" si="52"/>
        <v>0</v>
      </c>
      <c r="E112" s="89">
        <f t="shared" si="52"/>
        <v>0</v>
      </c>
      <c r="F112" s="89">
        <f t="shared" si="52"/>
        <v>0</v>
      </c>
      <c r="G112" s="89">
        <f t="shared" si="52"/>
        <v>0</v>
      </c>
      <c r="H112" s="90">
        <f t="shared" si="52"/>
        <v>0</v>
      </c>
      <c r="I112" s="89">
        <f t="shared" si="52"/>
        <v>0</v>
      </c>
      <c r="J112" s="153" t="s">
        <v>103</v>
      </c>
    </row>
    <row r="113" spans="1:11" ht="15" x14ac:dyDescent="0.25">
      <c r="A113" s="16">
        <v>99</v>
      </c>
      <c r="B113" s="152" t="s">
        <v>0</v>
      </c>
      <c r="C113" s="89">
        <f>SUM(D113:I113)</f>
        <v>0</v>
      </c>
      <c r="D113" s="89">
        <v>0</v>
      </c>
      <c r="E113" s="89">
        <v>0</v>
      </c>
      <c r="F113" s="89">
        <v>0</v>
      </c>
      <c r="G113" s="89">
        <v>0</v>
      </c>
      <c r="H113" s="90">
        <v>0</v>
      </c>
      <c r="I113" s="89">
        <v>0</v>
      </c>
      <c r="J113" s="91"/>
    </row>
    <row r="114" spans="1:11" ht="63.75" x14ac:dyDescent="0.25">
      <c r="A114" s="16">
        <v>100</v>
      </c>
      <c r="B114" s="203" t="s">
        <v>207</v>
      </c>
      <c r="C114" s="19">
        <f t="shared" ref="C114:I114" si="53">C115</f>
        <v>0</v>
      </c>
      <c r="D114" s="19">
        <f t="shared" si="53"/>
        <v>0</v>
      </c>
      <c r="E114" s="19">
        <f t="shared" si="53"/>
        <v>0</v>
      </c>
      <c r="F114" s="19">
        <f t="shared" si="53"/>
        <v>0</v>
      </c>
      <c r="G114" s="19">
        <f t="shared" si="53"/>
        <v>0</v>
      </c>
      <c r="H114" s="24">
        <f t="shared" si="53"/>
        <v>0</v>
      </c>
      <c r="I114" s="19">
        <f t="shared" si="53"/>
        <v>0</v>
      </c>
      <c r="J114" s="91" t="s">
        <v>103</v>
      </c>
    </row>
    <row r="115" spans="1:11" thickBot="1" x14ac:dyDescent="0.3">
      <c r="A115" s="16">
        <v>101</v>
      </c>
      <c r="B115" s="204" t="s">
        <v>0</v>
      </c>
      <c r="C115" s="205">
        <v>0</v>
      </c>
      <c r="D115" s="205">
        <v>0</v>
      </c>
      <c r="E115" s="205">
        <v>0</v>
      </c>
      <c r="F115" s="205">
        <v>0</v>
      </c>
      <c r="G115" s="205">
        <v>0</v>
      </c>
      <c r="H115" s="206">
        <v>0</v>
      </c>
      <c r="I115" s="205">
        <v>0</v>
      </c>
      <c r="J115" s="105"/>
    </row>
    <row r="116" spans="1:11" ht="26.25" thickBot="1" x14ac:dyDescent="0.3">
      <c r="A116" s="16">
        <v>102</v>
      </c>
      <c r="B116" s="106" t="s">
        <v>11</v>
      </c>
      <c r="C116" s="107">
        <f>C117</f>
        <v>50.9</v>
      </c>
      <c r="D116" s="107">
        <f>D117</f>
        <v>2.8</v>
      </c>
      <c r="E116" s="107">
        <f t="shared" ref="E116:I116" si="54">E117</f>
        <v>2.8</v>
      </c>
      <c r="F116" s="107">
        <f t="shared" si="54"/>
        <v>3</v>
      </c>
      <c r="G116" s="107">
        <f>G117</f>
        <v>3.1</v>
      </c>
      <c r="H116" s="107">
        <f t="shared" si="54"/>
        <v>3.2</v>
      </c>
      <c r="I116" s="107">
        <f t="shared" si="54"/>
        <v>36</v>
      </c>
      <c r="J116" s="202"/>
    </row>
    <row r="117" spans="1:11" ht="15" x14ac:dyDescent="0.25">
      <c r="A117" s="16">
        <v>103</v>
      </c>
      <c r="B117" s="109" t="s">
        <v>0</v>
      </c>
      <c r="C117" s="110">
        <f t="shared" ref="C117" si="55">C119+C121</f>
        <v>50.9</v>
      </c>
      <c r="D117" s="158">
        <f t="shared" ref="D117:I117" si="56">D119+D121+D123</f>
        <v>2.8</v>
      </c>
      <c r="E117" s="159">
        <f t="shared" si="56"/>
        <v>2.8</v>
      </c>
      <c r="F117" s="159">
        <f t="shared" si="56"/>
        <v>3</v>
      </c>
      <c r="G117" s="159">
        <f t="shared" si="56"/>
        <v>3.1</v>
      </c>
      <c r="H117" s="159">
        <f t="shared" si="56"/>
        <v>3.2</v>
      </c>
      <c r="I117" s="159">
        <f t="shared" si="56"/>
        <v>36</v>
      </c>
      <c r="J117" s="160"/>
      <c r="K117" s="4"/>
    </row>
    <row r="118" spans="1:11" ht="51" x14ac:dyDescent="0.25">
      <c r="A118" s="16">
        <v>104</v>
      </c>
      <c r="B118" s="86" t="s">
        <v>137</v>
      </c>
      <c r="C118" s="87">
        <f>C119</f>
        <v>0</v>
      </c>
      <c r="D118" s="92">
        <f t="shared" ref="D118:I118" si="57">D119</f>
        <v>0</v>
      </c>
      <c r="E118" s="89">
        <f t="shared" si="57"/>
        <v>0</v>
      </c>
      <c r="F118" s="89">
        <f t="shared" si="57"/>
        <v>0</v>
      </c>
      <c r="G118" s="89">
        <f t="shared" si="57"/>
        <v>0</v>
      </c>
      <c r="H118" s="90">
        <f t="shared" si="57"/>
        <v>0</v>
      </c>
      <c r="I118" s="89">
        <f t="shared" si="57"/>
        <v>0</v>
      </c>
      <c r="J118" s="91" t="s">
        <v>69</v>
      </c>
    </row>
    <row r="119" spans="1:11" ht="15" x14ac:dyDescent="0.25">
      <c r="A119" s="16">
        <v>105</v>
      </c>
      <c r="B119" s="86" t="s">
        <v>0</v>
      </c>
      <c r="C119" s="87">
        <f>SUM(D119:I119)</f>
        <v>0</v>
      </c>
      <c r="D119" s="92">
        <v>0</v>
      </c>
      <c r="E119" s="89">
        <v>0</v>
      </c>
      <c r="F119" s="89">
        <v>0</v>
      </c>
      <c r="G119" s="89">
        <v>0</v>
      </c>
      <c r="H119" s="90">
        <v>0</v>
      </c>
      <c r="I119" s="89">
        <v>0</v>
      </c>
      <c r="J119" s="91"/>
    </row>
    <row r="120" spans="1:11" ht="78.75" customHeight="1" x14ac:dyDescent="0.25">
      <c r="A120" s="16">
        <v>106</v>
      </c>
      <c r="B120" s="86" t="s">
        <v>138</v>
      </c>
      <c r="C120" s="87">
        <f>C121</f>
        <v>50.9</v>
      </c>
      <c r="D120" s="92">
        <f t="shared" ref="D120:I120" si="58">D121</f>
        <v>2.8</v>
      </c>
      <c r="E120" s="89">
        <f t="shared" si="58"/>
        <v>2.8</v>
      </c>
      <c r="F120" s="224">
        <f t="shared" si="58"/>
        <v>3</v>
      </c>
      <c r="G120" s="89">
        <f t="shared" si="58"/>
        <v>3.1</v>
      </c>
      <c r="H120" s="89">
        <f t="shared" si="58"/>
        <v>3.2</v>
      </c>
      <c r="I120" s="89">
        <f t="shared" si="58"/>
        <v>36</v>
      </c>
      <c r="J120" s="91" t="s">
        <v>71</v>
      </c>
    </row>
    <row r="121" spans="1:11" ht="15" x14ac:dyDescent="0.25">
      <c r="A121" s="16">
        <v>107</v>
      </c>
      <c r="B121" s="101" t="s">
        <v>0</v>
      </c>
      <c r="C121" s="102">
        <f>SUM(D121:I121)</f>
        <v>50.9</v>
      </c>
      <c r="D121" s="103">
        <v>2.8</v>
      </c>
      <c r="E121" s="104">
        <v>2.8</v>
      </c>
      <c r="F121" s="226">
        <v>3</v>
      </c>
      <c r="G121" s="104">
        <v>3.1</v>
      </c>
      <c r="H121" s="104">
        <v>3.2</v>
      </c>
      <c r="I121" s="104">
        <v>36</v>
      </c>
      <c r="J121" s="105"/>
    </row>
    <row r="122" spans="1:11" ht="51" x14ac:dyDescent="0.25">
      <c r="A122" s="16">
        <v>108</v>
      </c>
      <c r="B122" s="152" t="s">
        <v>139</v>
      </c>
      <c r="C122" s="89">
        <f t="shared" ref="C122:I122" si="59">C123</f>
        <v>0</v>
      </c>
      <c r="D122" s="89">
        <f t="shared" si="59"/>
        <v>0</v>
      </c>
      <c r="E122" s="89">
        <f t="shared" si="59"/>
        <v>0</v>
      </c>
      <c r="F122" s="89">
        <f t="shared" si="59"/>
        <v>0</v>
      </c>
      <c r="G122" s="89">
        <f t="shared" si="59"/>
        <v>0</v>
      </c>
      <c r="H122" s="90">
        <f t="shared" si="59"/>
        <v>0</v>
      </c>
      <c r="I122" s="89">
        <f t="shared" si="59"/>
        <v>0</v>
      </c>
      <c r="J122" s="153" t="s">
        <v>103</v>
      </c>
    </row>
    <row r="123" spans="1:11" ht="15" x14ac:dyDescent="0.25">
      <c r="A123" s="16">
        <v>109</v>
      </c>
      <c r="B123" s="152" t="s">
        <v>0</v>
      </c>
      <c r="C123" s="89">
        <f>SUM(D123:I123)</f>
        <v>0</v>
      </c>
      <c r="D123" s="89">
        <v>0</v>
      </c>
      <c r="E123" s="89">
        <v>0</v>
      </c>
      <c r="F123" s="89">
        <v>0</v>
      </c>
      <c r="G123" s="89">
        <v>0</v>
      </c>
      <c r="H123" s="90">
        <v>0</v>
      </c>
      <c r="I123" s="89">
        <v>0</v>
      </c>
      <c r="J123" s="91"/>
    </row>
    <row r="124" spans="1:11" thickBot="1" x14ac:dyDescent="0.3">
      <c r="A124" s="16">
        <v>110</v>
      </c>
      <c r="B124" s="161" t="s">
        <v>12</v>
      </c>
      <c r="C124" s="162">
        <f>C125</f>
        <v>61.8</v>
      </c>
      <c r="D124" s="162">
        <f t="shared" ref="D124:I124" si="60">D125</f>
        <v>10.199999999999999</v>
      </c>
      <c r="E124" s="162">
        <f t="shared" si="60"/>
        <v>3</v>
      </c>
      <c r="F124" s="162">
        <f t="shared" si="60"/>
        <v>9.1</v>
      </c>
      <c r="G124" s="162">
        <f t="shared" si="60"/>
        <v>3.2</v>
      </c>
      <c r="H124" s="162">
        <f t="shared" si="60"/>
        <v>3.3</v>
      </c>
      <c r="I124" s="162">
        <f t="shared" si="60"/>
        <v>33</v>
      </c>
      <c r="J124" s="163"/>
    </row>
    <row r="125" spans="1:11" ht="15" x14ac:dyDescent="0.25">
      <c r="A125" s="16">
        <v>111</v>
      </c>
      <c r="B125" s="164" t="s">
        <v>0</v>
      </c>
      <c r="C125" s="165">
        <f>D125+E125+F125+G125+H125+I125</f>
        <v>61.8</v>
      </c>
      <c r="D125" s="166">
        <f>D127+D129+D131</f>
        <v>10.199999999999999</v>
      </c>
      <c r="E125" s="166">
        <f t="shared" ref="E125:I125" si="61">E127+E129+E131</f>
        <v>3</v>
      </c>
      <c r="F125" s="166">
        <f t="shared" si="61"/>
        <v>9.1</v>
      </c>
      <c r="G125" s="166">
        <f t="shared" si="61"/>
        <v>3.2</v>
      </c>
      <c r="H125" s="166">
        <f t="shared" si="61"/>
        <v>3.3</v>
      </c>
      <c r="I125" s="166">
        <f t="shared" si="61"/>
        <v>33</v>
      </c>
      <c r="J125" s="167"/>
    </row>
    <row r="126" spans="1:11" ht="68.25" customHeight="1" x14ac:dyDescent="0.25">
      <c r="A126" s="16">
        <v>112</v>
      </c>
      <c r="B126" s="86" t="s">
        <v>140</v>
      </c>
      <c r="C126" s="87">
        <f>C127</f>
        <v>0</v>
      </c>
      <c r="D126" s="92">
        <f t="shared" ref="D126:I126" si="62">D127</f>
        <v>0</v>
      </c>
      <c r="E126" s="89">
        <f t="shared" si="62"/>
        <v>0</v>
      </c>
      <c r="F126" s="89">
        <f t="shared" si="62"/>
        <v>0</v>
      </c>
      <c r="G126" s="89">
        <f t="shared" si="62"/>
        <v>0</v>
      </c>
      <c r="H126" s="89">
        <f t="shared" si="62"/>
        <v>0</v>
      </c>
      <c r="I126" s="89">
        <f t="shared" si="62"/>
        <v>0</v>
      </c>
      <c r="J126" s="91" t="s">
        <v>71</v>
      </c>
    </row>
    <row r="127" spans="1:11" ht="15" x14ac:dyDescent="0.25">
      <c r="A127" s="16">
        <v>113</v>
      </c>
      <c r="B127" s="86" t="s">
        <v>0</v>
      </c>
      <c r="C127" s="87">
        <f>D127+E127+F127+G127+H127+I127</f>
        <v>0</v>
      </c>
      <c r="D127" s="92">
        <v>0</v>
      </c>
      <c r="E127" s="89">
        <v>0</v>
      </c>
      <c r="F127" s="89">
        <v>0</v>
      </c>
      <c r="G127" s="89">
        <v>0</v>
      </c>
      <c r="H127" s="90">
        <v>0</v>
      </c>
      <c r="I127" s="89">
        <v>0</v>
      </c>
      <c r="J127" s="91"/>
    </row>
    <row r="128" spans="1:11" ht="79.5" customHeight="1" x14ac:dyDescent="0.25">
      <c r="A128" s="16">
        <v>114</v>
      </c>
      <c r="B128" s="86" t="s">
        <v>141</v>
      </c>
      <c r="C128" s="87">
        <f>C129</f>
        <v>24.6</v>
      </c>
      <c r="D128" s="92">
        <f>D129</f>
        <v>3</v>
      </c>
      <c r="E128" s="89">
        <f t="shared" ref="E128:I128" si="63">E129</f>
        <v>3</v>
      </c>
      <c r="F128" s="224">
        <f t="shared" si="63"/>
        <v>9.1</v>
      </c>
      <c r="G128" s="89">
        <f t="shared" si="63"/>
        <v>3.2</v>
      </c>
      <c r="H128" s="89">
        <f t="shared" si="63"/>
        <v>3.3</v>
      </c>
      <c r="I128" s="89">
        <f t="shared" si="63"/>
        <v>3</v>
      </c>
      <c r="J128" s="91" t="s">
        <v>71</v>
      </c>
    </row>
    <row r="129" spans="1:10" ht="18.75" customHeight="1" x14ac:dyDescent="0.25">
      <c r="A129" s="16">
        <v>115</v>
      </c>
      <c r="B129" s="86" t="s">
        <v>0</v>
      </c>
      <c r="C129" s="87">
        <f>D129+E129+F129+G129+H129+I129</f>
        <v>24.6</v>
      </c>
      <c r="D129" s="92">
        <v>3</v>
      </c>
      <c r="E129" s="89">
        <v>3</v>
      </c>
      <c r="F129" s="224">
        <v>9.1</v>
      </c>
      <c r="G129" s="89">
        <v>3.2</v>
      </c>
      <c r="H129" s="89">
        <v>3.3</v>
      </c>
      <c r="I129" s="89">
        <v>3</v>
      </c>
      <c r="J129" s="91"/>
    </row>
    <row r="130" spans="1:10" ht="41.25" customHeight="1" x14ac:dyDescent="0.25">
      <c r="A130" s="16">
        <v>116</v>
      </c>
      <c r="B130" s="86" t="s">
        <v>142</v>
      </c>
      <c r="C130" s="87">
        <f>C131</f>
        <v>37.200000000000003</v>
      </c>
      <c r="D130" s="92">
        <f>D131</f>
        <v>7.2</v>
      </c>
      <c r="E130" s="89">
        <f t="shared" ref="E130:I130" si="64">E131</f>
        <v>0</v>
      </c>
      <c r="F130" s="89">
        <f t="shared" si="64"/>
        <v>0</v>
      </c>
      <c r="G130" s="89">
        <f t="shared" si="64"/>
        <v>0</v>
      </c>
      <c r="H130" s="89">
        <f t="shared" si="64"/>
        <v>0</v>
      </c>
      <c r="I130" s="89">
        <f t="shared" si="64"/>
        <v>30</v>
      </c>
      <c r="J130" s="91" t="s">
        <v>71</v>
      </c>
    </row>
    <row r="131" spans="1:10" thickBot="1" x14ac:dyDescent="0.3">
      <c r="A131" s="16">
        <v>117</v>
      </c>
      <c r="B131" s="101" t="s">
        <v>0</v>
      </c>
      <c r="C131" s="102">
        <f>D131+E131+F131+G131+H131+I131</f>
        <v>37.200000000000003</v>
      </c>
      <c r="D131" s="103">
        <v>7.2</v>
      </c>
      <c r="E131" s="104">
        <v>0</v>
      </c>
      <c r="F131" s="104">
        <v>0</v>
      </c>
      <c r="G131" s="104">
        <v>0</v>
      </c>
      <c r="H131" s="134">
        <v>0</v>
      </c>
      <c r="I131" s="104">
        <v>30</v>
      </c>
      <c r="J131" s="105"/>
    </row>
    <row r="132" spans="1:10" ht="36.75" customHeight="1" thickBot="1" x14ac:dyDescent="0.3">
      <c r="A132" s="16">
        <v>118</v>
      </c>
      <c r="B132" s="215" t="s">
        <v>75</v>
      </c>
      <c r="C132" s="215"/>
      <c r="D132" s="215"/>
      <c r="E132" s="215"/>
      <c r="F132" s="215"/>
      <c r="G132" s="215"/>
      <c r="H132" s="215"/>
      <c r="I132" s="215"/>
      <c r="J132" s="215"/>
    </row>
    <row r="133" spans="1:10" thickBot="1" x14ac:dyDescent="0.3">
      <c r="A133" s="16">
        <v>119</v>
      </c>
      <c r="B133" s="143" t="s">
        <v>8</v>
      </c>
      <c r="C133" s="144">
        <f>C134</f>
        <v>802.59999999999991</v>
      </c>
      <c r="D133" s="144">
        <f>D134</f>
        <v>52.900000000000006</v>
      </c>
      <c r="E133" s="144">
        <f t="shared" ref="E133:I133" si="65">E134</f>
        <v>61.8</v>
      </c>
      <c r="F133" s="144">
        <f t="shared" si="65"/>
        <v>74.2</v>
      </c>
      <c r="G133" s="144">
        <f t="shared" si="65"/>
        <v>67.5</v>
      </c>
      <c r="H133" s="144">
        <f t="shared" si="65"/>
        <v>70.199999999999989</v>
      </c>
      <c r="I133" s="144">
        <f t="shared" si="65"/>
        <v>476</v>
      </c>
      <c r="J133" s="145"/>
    </row>
    <row r="134" spans="1:10" thickBot="1" x14ac:dyDescent="0.3">
      <c r="A134" s="16">
        <v>120</v>
      </c>
      <c r="B134" s="146" t="s">
        <v>0</v>
      </c>
      <c r="C134" s="147">
        <f>D134+E134+F134+G134+H134+I134</f>
        <v>802.59999999999991</v>
      </c>
      <c r="D134" s="168">
        <f>D136+D168+D176+D182</f>
        <v>52.900000000000006</v>
      </c>
      <c r="E134" s="168">
        <f t="shared" ref="E134:I134" si="66">E136+E168+E176+E182</f>
        <v>61.8</v>
      </c>
      <c r="F134" s="168">
        <f t="shared" si="66"/>
        <v>74.2</v>
      </c>
      <c r="G134" s="168">
        <f t="shared" si="66"/>
        <v>67.5</v>
      </c>
      <c r="H134" s="168">
        <f t="shared" si="66"/>
        <v>70.199999999999989</v>
      </c>
      <c r="I134" s="168">
        <f t="shared" si="66"/>
        <v>476</v>
      </c>
      <c r="J134" s="148"/>
    </row>
    <row r="135" spans="1:10" thickBot="1" x14ac:dyDescent="0.3">
      <c r="A135" s="16">
        <v>121</v>
      </c>
      <c r="B135" s="126" t="s">
        <v>10</v>
      </c>
      <c r="C135" s="149">
        <f>C136</f>
        <v>341.5</v>
      </c>
      <c r="D135" s="149">
        <f>D136</f>
        <v>6.7</v>
      </c>
      <c r="E135" s="149">
        <f t="shared" ref="E135:I135" si="67">E136</f>
        <v>36.9</v>
      </c>
      <c r="F135" s="149">
        <f t="shared" si="67"/>
        <v>39</v>
      </c>
      <c r="G135" s="149">
        <f t="shared" si="67"/>
        <v>40.6</v>
      </c>
      <c r="H135" s="149">
        <f t="shared" si="67"/>
        <v>42.3</v>
      </c>
      <c r="I135" s="149">
        <f t="shared" si="67"/>
        <v>176</v>
      </c>
      <c r="J135" s="128"/>
    </row>
    <row r="136" spans="1:10" ht="15" x14ac:dyDescent="0.25">
      <c r="A136" s="16">
        <v>122</v>
      </c>
      <c r="B136" s="129" t="s">
        <v>0</v>
      </c>
      <c r="C136" s="130">
        <f>D136+E136+F136+G136+H136+I136</f>
        <v>341.5</v>
      </c>
      <c r="D136" s="169">
        <f t="shared" ref="D136:I136" si="68">D138+D140+D142+D144+D146+D148+D150+D152+D154+D156+D158+D160+D162+D164</f>
        <v>6.7</v>
      </c>
      <c r="E136" s="169">
        <f t="shared" si="68"/>
        <v>36.9</v>
      </c>
      <c r="F136" s="169">
        <f t="shared" si="68"/>
        <v>39</v>
      </c>
      <c r="G136" s="169">
        <f t="shared" si="68"/>
        <v>40.6</v>
      </c>
      <c r="H136" s="169">
        <f t="shared" si="68"/>
        <v>42.3</v>
      </c>
      <c r="I136" s="169">
        <f t="shared" si="68"/>
        <v>176</v>
      </c>
      <c r="J136" s="170"/>
    </row>
    <row r="137" spans="1:10" ht="41.25" customHeight="1" x14ac:dyDescent="0.25">
      <c r="A137" s="16">
        <v>123</v>
      </c>
      <c r="B137" s="171" t="s">
        <v>143</v>
      </c>
      <c r="C137" s="87">
        <f t="shared" ref="C137:I137" si="69">C138</f>
        <v>132.9</v>
      </c>
      <c r="D137" s="92">
        <f t="shared" si="69"/>
        <v>0</v>
      </c>
      <c r="E137" s="89">
        <f t="shared" si="69"/>
        <v>30.3</v>
      </c>
      <c r="F137" s="224">
        <f t="shared" si="69"/>
        <v>32.200000000000003</v>
      </c>
      <c r="G137" s="89">
        <f t="shared" si="69"/>
        <v>33.5</v>
      </c>
      <c r="H137" s="89">
        <f t="shared" si="69"/>
        <v>34.9</v>
      </c>
      <c r="I137" s="89">
        <f t="shared" si="69"/>
        <v>2</v>
      </c>
      <c r="J137" s="91" t="s">
        <v>72</v>
      </c>
    </row>
    <row r="138" spans="1:10" ht="15" x14ac:dyDescent="0.25">
      <c r="A138" s="16">
        <v>124</v>
      </c>
      <c r="B138" s="93" t="s">
        <v>0</v>
      </c>
      <c r="C138" s="87">
        <f>SUM(D138:I138)</f>
        <v>132.9</v>
      </c>
      <c r="D138" s="92">
        <v>0</v>
      </c>
      <c r="E138" s="89">
        <v>30.3</v>
      </c>
      <c r="F138" s="224">
        <v>32.200000000000003</v>
      </c>
      <c r="G138" s="89">
        <v>33.5</v>
      </c>
      <c r="H138" s="89">
        <v>34.9</v>
      </c>
      <c r="I138" s="89">
        <v>2</v>
      </c>
      <c r="J138" s="119"/>
    </row>
    <row r="139" spans="1:10" ht="38.25" x14ac:dyDescent="0.25">
      <c r="A139" s="16">
        <v>125</v>
      </c>
      <c r="B139" s="171" t="s">
        <v>144</v>
      </c>
      <c r="C139" s="87">
        <f t="shared" ref="C139:I139" si="70">C140</f>
        <v>0</v>
      </c>
      <c r="D139" s="92">
        <f t="shared" si="70"/>
        <v>0</v>
      </c>
      <c r="E139" s="89">
        <f t="shared" si="70"/>
        <v>0</v>
      </c>
      <c r="F139" s="89">
        <f t="shared" si="70"/>
        <v>0</v>
      </c>
      <c r="G139" s="89">
        <f t="shared" si="70"/>
        <v>0</v>
      </c>
      <c r="H139" s="90">
        <f t="shared" si="70"/>
        <v>0</v>
      </c>
      <c r="I139" s="89">
        <f t="shared" si="70"/>
        <v>0</v>
      </c>
      <c r="J139" s="91" t="s">
        <v>73</v>
      </c>
    </row>
    <row r="140" spans="1:10" ht="15" x14ac:dyDescent="0.25">
      <c r="A140" s="16">
        <v>126</v>
      </c>
      <c r="B140" s="93" t="s">
        <v>0</v>
      </c>
      <c r="C140" s="87">
        <f>SUM(D140:I140)</f>
        <v>0</v>
      </c>
      <c r="D140" s="92">
        <v>0</v>
      </c>
      <c r="E140" s="89">
        <v>0</v>
      </c>
      <c r="F140" s="89">
        <v>0</v>
      </c>
      <c r="G140" s="89">
        <v>0</v>
      </c>
      <c r="H140" s="90">
        <v>0</v>
      </c>
      <c r="I140" s="89">
        <v>0</v>
      </c>
      <c r="J140" s="119"/>
    </row>
    <row r="141" spans="1:10" ht="93.75" customHeight="1" x14ac:dyDescent="0.25">
      <c r="A141" s="16">
        <v>127</v>
      </c>
      <c r="B141" s="151" t="s">
        <v>145</v>
      </c>
      <c r="C141" s="87">
        <f t="shared" ref="C141:I141" si="71">C142</f>
        <v>0</v>
      </c>
      <c r="D141" s="92">
        <f t="shared" si="71"/>
        <v>0</v>
      </c>
      <c r="E141" s="89">
        <f t="shared" si="71"/>
        <v>0</v>
      </c>
      <c r="F141" s="92">
        <f t="shared" si="71"/>
        <v>0</v>
      </c>
      <c r="G141" s="89">
        <f t="shared" si="71"/>
        <v>0</v>
      </c>
      <c r="H141" s="92">
        <f t="shared" si="71"/>
        <v>0</v>
      </c>
      <c r="I141" s="89">
        <f t="shared" si="71"/>
        <v>0</v>
      </c>
      <c r="J141" s="91" t="s">
        <v>74</v>
      </c>
    </row>
    <row r="142" spans="1:10" ht="15" x14ac:dyDescent="0.25">
      <c r="A142" s="16">
        <v>128</v>
      </c>
      <c r="B142" s="93" t="s">
        <v>0</v>
      </c>
      <c r="C142" s="87">
        <f>D142+E142+F142+G142+H142+I142</f>
        <v>0</v>
      </c>
      <c r="D142" s="92">
        <v>0</v>
      </c>
      <c r="E142" s="89">
        <v>0</v>
      </c>
      <c r="F142" s="89">
        <v>0</v>
      </c>
      <c r="G142" s="89">
        <v>0</v>
      </c>
      <c r="H142" s="90">
        <v>0</v>
      </c>
      <c r="I142" s="89">
        <v>0</v>
      </c>
      <c r="J142" s="119"/>
    </row>
    <row r="143" spans="1:10" ht="92.25" customHeight="1" x14ac:dyDescent="0.25">
      <c r="A143" s="16">
        <v>129</v>
      </c>
      <c r="B143" s="86" t="s">
        <v>146</v>
      </c>
      <c r="C143" s="87">
        <f>SUM(D143:I143)</f>
        <v>120</v>
      </c>
      <c r="D143" s="92">
        <f t="shared" ref="D143:I143" si="72">D144</f>
        <v>0</v>
      </c>
      <c r="E143" s="89">
        <f t="shared" si="72"/>
        <v>0</v>
      </c>
      <c r="F143" s="92">
        <f t="shared" si="72"/>
        <v>0</v>
      </c>
      <c r="G143" s="89">
        <f t="shared" si="72"/>
        <v>0</v>
      </c>
      <c r="H143" s="92">
        <f t="shared" si="72"/>
        <v>0</v>
      </c>
      <c r="I143" s="89">
        <f t="shared" si="72"/>
        <v>120</v>
      </c>
      <c r="J143" s="91" t="s">
        <v>78</v>
      </c>
    </row>
    <row r="144" spans="1:10" ht="15" x14ac:dyDescent="0.25">
      <c r="A144" s="16">
        <v>130</v>
      </c>
      <c r="B144" s="93" t="s">
        <v>0</v>
      </c>
      <c r="C144" s="87">
        <f>D144+E144+F144+G144+H144+I144</f>
        <v>120</v>
      </c>
      <c r="D144" s="92">
        <v>0</v>
      </c>
      <c r="E144" s="89">
        <v>0</v>
      </c>
      <c r="F144" s="89">
        <v>0</v>
      </c>
      <c r="G144" s="89">
        <v>0</v>
      </c>
      <c r="H144" s="90">
        <v>0</v>
      </c>
      <c r="I144" s="89">
        <v>120</v>
      </c>
      <c r="J144" s="119"/>
    </row>
    <row r="145" spans="1:11" ht="76.5" x14ac:dyDescent="0.25">
      <c r="A145" s="16">
        <v>131</v>
      </c>
      <c r="B145" s="86" t="s">
        <v>147</v>
      </c>
      <c r="C145" s="87">
        <f>SUM(D145:I145)</f>
        <v>10</v>
      </c>
      <c r="D145" s="92">
        <f t="shared" ref="D145:I145" si="73">D146</f>
        <v>0</v>
      </c>
      <c r="E145" s="89">
        <f t="shared" si="73"/>
        <v>0</v>
      </c>
      <c r="F145" s="92">
        <f t="shared" si="73"/>
        <v>0</v>
      </c>
      <c r="G145" s="89">
        <f t="shared" si="73"/>
        <v>0</v>
      </c>
      <c r="H145" s="92">
        <f t="shared" si="73"/>
        <v>0</v>
      </c>
      <c r="I145" s="89">
        <f t="shared" si="73"/>
        <v>10</v>
      </c>
      <c r="J145" s="91" t="s">
        <v>79</v>
      </c>
    </row>
    <row r="146" spans="1:11" ht="15" x14ac:dyDescent="0.25">
      <c r="A146" s="16">
        <v>132</v>
      </c>
      <c r="B146" s="93" t="s">
        <v>0</v>
      </c>
      <c r="C146" s="87">
        <f>D146+E146+F146+G146+H146+I146</f>
        <v>10</v>
      </c>
      <c r="D146" s="92">
        <v>0</v>
      </c>
      <c r="E146" s="89">
        <v>0</v>
      </c>
      <c r="F146" s="89">
        <v>0</v>
      </c>
      <c r="G146" s="89">
        <v>0</v>
      </c>
      <c r="H146" s="90">
        <v>0</v>
      </c>
      <c r="I146" s="89">
        <v>10</v>
      </c>
      <c r="J146" s="91"/>
    </row>
    <row r="147" spans="1:11" ht="57" customHeight="1" x14ac:dyDescent="0.25">
      <c r="A147" s="16">
        <v>133</v>
      </c>
      <c r="B147" s="86" t="s">
        <v>148</v>
      </c>
      <c r="C147" s="87">
        <f t="shared" ref="C147:I147" si="74">C148</f>
        <v>18</v>
      </c>
      <c r="D147" s="92">
        <f t="shared" si="74"/>
        <v>0</v>
      </c>
      <c r="E147" s="89">
        <f t="shared" si="74"/>
        <v>0</v>
      </c>
      <c r="F147" s="89">
        <f t="shared" si="74"/>
        <v>0</v>
      </c>
      <c r="G147" s="89">
        <f t="shared" si="74"/>
        <v>0</v>
      </c>
      <c r="H147" s="90">
        <f t="shared" si="74"/>
        <v>0</v>
      </c>
      <c r="I147" s="89">
        <f t="shared" si="74"/>
        <v>18</v>
      </c>
      <c r="J147" s="91" t="s">
        <v>79</v>
      </c>
    </row>
    <row r="148" spans="1:11" ht="15.75" customHeight="1" x14ac:dyDescent="0.25">
      <c r="A148" s="16">
        <v>134</v>
      </c>
      <c r="B148" s="86" t="s">
        <v>0</v>
      </c>
      <c r="C148" s="87">
        <f>SUM(D148:I148)</f>
        <v>18</v>
      </c>
      <c r="D148" s="92">
        <v>0</v>
      </c>
      <c r="E148" s="89">
        <v>0</v>
      </c>
      <c r="F148" s="89">
        <v>0</v>
      </c>
      <c r="G148" s="89">
        <v>0</v>
      </c>
      <c r="H148" s="90">
        <v>0</v>
      </c>
      <c r="I148" s="89">
        <v>18</v>
      </c>
      <c r="J148" s="91"/>
    </row>
    <row r="149" spans="1:11" ht="81.75" customHeight="1" x14ac:dyDescent="0.25">
      <c r="A149" s="16">
        <v>135</v>
      </c>
      <c r="B149" s="86" t="s">
        <v>149</v>
      </c>
      <c r="C149" s="87">
        <f t="shared" ref="C149:I149" si="75">C150</f>
        <v>2</v>
      </c>
      <c r="D149" s="92">
        <f t="shared" si="75"/>
        <v>0</v>
      </c>
      <c r="E149" s="89">
        <f t="shared" si="75"/>
        <v>0</v>
      </c>
      <c r="F149" s="89">
        <f t="shared" si="75"/>
        <v>0</v>
      </c>
      <c r="G149" s="89">
        <f t="shared" si="75"/>
        <v>0</v>
      </c>
      <c r="H149" s="90">
        <f t="shared" si="75"/>
        <v>0</v>
      </c>
      <c r="I149" s="89">
        <f t="shared" si="75"/>
        <v>2</v>
      </c>
      <c r="J149" s="91" t="s">
        <v>79</v>
      </c>
    </row>
    <row r="150" spans="1:11" ht="15" x14ac:dyDescent="0.25">
      <c r="A150" s="16">
        <v>136</v>
      </c>
      <c r="B150" s="86" t="s">
        <v>0</v>
      </c>
      <c r="C150" s="87">
        <f>SUM(D150:I150)</f>
        <v>2</v>
      </c>
      <c r="D150" s="92">
        <v>0</v>
      </c>
      <c r="E150" s="89">
        <v>0</v>
      </c>
      <c r="F150" s="89">
        <v>0</v>
      </c>
      <c r="G150" s="89">
        <v>0</v>
      </c>
      <c r="H150" s="90">
        <v>0</v>
      </c>
      <c r="I150" s="89">
        <v>2</v>
      </c>
      <c r="J150" s="91"/>
    </row>
    <row r="151" spans="1:11" ht="41.25" customHeight="1" x14ac:dyDescent="0.25">
      <c r="A151" s="16">
        <v>137</v>
      </c>
      <c r="B151" s="86" t="s">
        <v>150</v>
      </c>
      <c r="C151" s="87">
        <f t="shared" ref="C151:I151" si="76">C152</f>
        <v>0</v>
      </c>
      <c r="D151" s="92">
        <f t="shared" si="76"/>
        <v>0</v>
      </c>
      <c r="E151" s="89">
        <f t="shared" si="76"/>
        <v>0</v>
      </c>
      <c r="F151" s="89">
        <f t="shared" si="76"/>
        <v>0</v>
      </c>
      <c r="G151" s="89">
        <f t="shared" si="76"/>
        <v>0</v>
      </c>
      <c r="H151" s="90">
        <v>0</v>
      </c>
      <c r="I151" s="89">
        <f t="shared" si="76"/>
        <v>0</v>
      </c>
      <c r="J151" s="91" t="s">
        <v>80</v>
      </c>
    </row>
    <row r="152" spans="1:11" ht="15" x14ac:dyDescent="0.25">
      <c r="A152" s="16">
        <v>138</v>
      </c>
      <c r="B152" s="93" t="s">
        <v>0</v>
      </c>
      <c r="C152" s="87">
        <f>SUM(D152:I152)</f>
        <v>0</v>
      </c>
      <c r="D152" s="92">
        <v>0</v>
      </c>
      <c r="E152" s="89">
        <v>0</v>
      </c>
      <c r="F152" s="89">
        <v>0</v>
      </c>
      <c r="G152" s="89">
        <v>0</v>
      </c>
      <c r="H152" s="90">
        <v>0</v>
      </c>
      <c r="I152" s="89">
        <v>0</v>
      </c>
      <c r="J152" s="91"/>
    </row>
    <row r="153" spans="1:11" ht="42.75" customHeight="1" x14ac:dyDescent="0.25">
      <c r="A153" s="16">
        <v>139</v>
      </c>
      <c r="B153" s="86" t="s">
        <v>151</v>
      </c>
      <c r="C153" s="87">
        <f t="shared" ref="C153:I153" si="77">C154</f>
        <v>40.6</v>
      </c>
      <c r="D153" s="92">
        <v>6.7</v>
      </c>
      <c r="E153" s="89">
        <f t="shared" si="77"/>
        <v>6.6</v>
      </c>
      <c r="F153" s="224">
        <f t="shared" si="77"/>
        <v>6.8</v>
      </c>
      <c r="G153" s="89">
        <f t="shared" si="77"/>
        <v>7.1</v>
      </c>
      <c r="H153" s="89">
        <f t="shared" si="77"/>
        <v>7.4</v>
      </c>
      <c r="I153" s="89">
        <f t="shared" si="77"/>
        <v>6</v>
      </c>
      <c r="J153" s="91" t="s">
        <v>81</v>
      </c>
    </row>
    <row r="154" spans="1:11" ht="15" x14ac:dyDescent="0.25">
      <c r="A154" s="16">
        <v>140</v>
      </c>
      <c r="B154" s="93" t="s">
        <v>0</v>
      </c>
      <c r="C154" s="87">
        <f>SUM(D154:I154)</f>
        <v>40.6</v>
      </c>
      <c r="D154" s="92">
        <v>6.7</v>
      </c>
      <c r="E154" s="89">
        <v>6.6</v>
      </c>
      <c r="F154" s="224">
        <v>6.8</v>
      </c>
      <c r="G154" s="89">
        <v>7.1</v>
      </c>
      <c r="H154" s="89">
        <v>7.4</v>
      </c>
      <c r="I154" s="89">
        <v>6</v>
      </c>
      <c r="J154" s="91"/>
    </row>
    <row r="155" spans="1:11" ht="43.5" customHeight="1" x14ac:dyDescent="0.25">
      <c r="A155" s="16">
        <v>141</v>
      </c>
      <c r="B155" s="86" t="s">
        <v>152</v>
      </c>
      <c r="C155" s="87">
        <f t="shared" ref="C155:I155" si="78">C156</f>
        <v>1.2</v>
      </c>
      <c r="D155" s="92">
        <f t="shared" si="78"/>
        <v>0</v>
      </c>
      <c r="E155" s="89">
        <f t="shared" si="78"/>
        <v>0</v>
      </c>
      <c r="F155" s="89">
        <f t="shared" si="78"/>
        <v>0</v>
      </c>
      <c r="G155" s="89">
        <f t="shared" si="78"/>
        <v>0</v>
      </c>
      <c r="H155" s="90">
        <f t="shared" si="78"/>
        <v>0</v>
      </c>
      <c r="I155" s="89">
        <f t="shared" si="78"/>
        <v>1.2</v>
      </c>
      <c r="J155" s="91" t="s">
        <v>82</v>
      </c>
    </row>
    <row r="156" spans="1:11" ht="15" x14ac:dyDescent="0.25">
      <c r="A156" s="16">
        <v>142</v>
      </c>
      <c r="B156" s="93" t="s">
        <v>0</v>
      </c>
      <c r="C156" s="87">
        <f>SUM(D156:I156)</f>
        <v>1.2</v>
      </c>
      <c r="D156" s="92">
        <v>0</v>
      </c>
      <c r="E156" s="89">
        <v>0</v>
      </c>
      <c r="F156" s="89">
        <v>0</v>
      </c>
      <c r="G156" s="89">
        <v>0</v>
      </c>
      <c r="H156" s="90">
        <v>0</v>
      </c>
      <c r="I156" s="89">
        <v>1.2</v>
      </c>
      <c r="J156" s="91"/>
    </row>
    <row r="157" spans="1:11" ht="44.25" customHeight="1" x14ac:dyDescent="0.25">
      <c r="A157" s="16">
        <v>143</v>
      </c>
      <c r="B157" s="86" t="s">
        <v>153</v>
      </c>
      <c r="C157" s="87">
        <f t="shared" ref="C157:I157" si="79">C158</f>
        <v>16.8</v>
      </c>
      <c r="D157" s="92">
        <f t="shared" si="79"/>
        <v>0</v>
      </c>
      <c r="E157" s="89">
        <f t="shared" si="79"/>
        <v>0</v>
      </c>
      <c r="F157" s="89">
        <f t="shared" si="79"/>
        <v>0</v>
      </c>
      <c r="G157" s="89">
        <f t="shared" si="79"/>
        <v>0</v>
      </c>
      <c r="H157" s="90">
        <f t="shared" si="79"/>
        <v>0</v>
      </c>
      <c r="I157" s="89">
        <f t="shared" si="79"/>
        <v>16.8</v>
      </c>
      <c r="J157" s="91" t="s">
        <v>82</v>
      </c>
    </row>
    <row r="158" spans="1:11" ht="15" x14ac:dyDescent="0.25">
      <c r="A158" s="16">
        <v>144</v>
      </c>
      <c r="B158" s="93" t="s">
        <v>0</v>
      </c>
      <c r="C158" s="87">
        <f>SUM(D158:I158)</f>
        <v>16.8</v>
      </c>
      <c r="D158" s="92">
        <v>0</v>
      </c>
      <c r="E158" s="89">
        <v>0</v>
      </c>
      <c r="F158" s="89">
        <v>0</v>
      </c>
      <c r="G158" s="89">
        <v>0</v>
      </c>
      <c r="H158" s="90">
        <v>0</v>
      </c>
      <c r="I158" s="89">
        <v>16.8</v>
      </c>
      <c r="J158" s="91"/>
    </row>
    <row r="159" spans="1:11" ht="67.5" customHeight="1" x14ac:dyDescent="0.25">
      <c r="A159" s="16">
        <v>145</v>
      </c>
      <c r="B159" s="86" t="s">
        <v>154</v>
      </c>
      <c r="C159" s="87">
        <f t="shared" ref="C159:I159" si="80">C160</f>
        <v>0</v>
      </c>
      <c r="D159" s="92">
        <f t="shared" si="80"/>
        <v>0</v>
      </c>
      <c r="E159" s="89">
        <f t="shared" si="80"/>
        <v>0</v>
      </c>
      <c r="F159" s="89">
        <f t="shared" si="80"/>
        <v>0</v>
      </c>
      <c r="G159" s="89">
        <f t="shared" si="80"/>
        <v>0</v>
      </c>
      <c r="H159" s="90">
        <f t="shared" si="80"/>
        <v>0</v>
      </c>
      <c r="I159" s="89">
        <f t="shared" si="80"/>
        <v>0</v>
      </c>
      <c r="J159" s="91" t="s">
        <v>82</v>
      </c>
    </row>
    <row r="160" spans="1:11" x14ac:dyDescent="0.25">
      <c r="A160" s="16">
        <v>146</v>
      </c>
      <c r="B160" s="86" t="s">
        <v>0</v>
      </c>
      <c r="C160" s="87">
        <f>SUM(D160:I160)</f>
        <v>0</v>
      </c>
      <c r="D160" s="92">
        <v>0</v>
      </c>
      <c r="E160" s="89">
        <v>0</v>
      </c>
      <c r="F160" s="89">
        <v>0</v>
      </c>
      <c r="G160" s="89">
        <v>0</v>
      </c>
      <c r="H160" s="90">
        <v>0</v>
      </c>
      <c r="I160" s="89">
        <v>0</v>
      </c>
      <c r="J160" s="91"/>
      <c r="K160" s="2"/>
    </row>
    <row r="161" spans="1:10" ht="65.25" customHeight="1" x14ac:dyDescent="0.25">
      <c r="A161" s="16">
        <v>147</v>
      </c>
      <c r="B161" s="86" t="s">
        <v>155</v>
      </c>
      <c r="C161" s="87">
        <f t="shared" ref="C161:I161" si="81">C162</f>
        <v>0</v>
      </c>
      <c r="D161" s="92">
        <f t="shared" si="81"/>
        <v>0</v>
      </c>
      <c r="E161" s="89">
        <f t="shared" si="81"/>
        <v>0</v>
      </c>
      <c r="F161" s="89">
        <f t="shared" si="81"/>
        <v>0</v>
      </c>
      <c r="G161" s="89">
        <f t="shared" si="81"/>
        <v>0</v>
      </c>
      <c r="H161" s="90">
        <f t="shared" si="81"/>
        <v>0</v>
      </c>
      <c r="I161" s="89">
        <f t="shared" si="81"/>
        <v>0</v>
      </c>
      <c r="J161" s="91" t="s">
        <v>82</v>
      </c>
    </row>
    <row r="162" spans="1:10" ht="15" x14ac:dyDescent="0.25">
      <c r="A162" s="16">
        <v>148</v>
      </c>
      <c r="B162" s="93" t="s">
        <v>0</v>
      </c>
      <c r="C162" s="87">
        <f>SUM(D162:I162)</f>
        <v>0</v>
      </c>
      <c r="D162" s="92">
        <v>0</v>
      </c>
      <c r="E162" s="89">
        <v>0</v>
      </c>
      <c r="F162" s="89">
        <v>0</v>
      </c>
      <c r="G162" s="89">
        <v>0</v>
      </c>
      <c r="H162" s="90">
        <v>0</v>
      </c>
      <c r="I162" s="89">
        <v>0</v>
      </c>
      <c r="J162" s="91"/>
    </row>
    <row r="163" spans="1:10" ht="51" x14ac:dyDescent="0.25">
      <c r="A163" s="16">
        <v>149</v>
      </c>
      <c r="B163" s="86" t="s">
        <v>156</v>
      </c>
      <c r="C163" s="87">
        <f>C164</f>
        <v>0</v>
      </c>
      <c r="D163" s="92">
        <f>D164</f>
        <v>0</v>
      </c>
      <c r="E163" s="92">
        <f t="shared" ref="E163:I165" si="82">E164</f>
        <v>0</v>
      </c>
      <c r="F163" s="92">
        <f t="shared" si="82"/>
        <v>0</v>
      </c>
      <c r="G163" s="92">
        <f t="shared" si="82"/>
        <v>0</v>
      </c>
      <c r="H163" s="92">
        <f t="shared" si="82"/>
        <v>0</v>
      </c>
      <c r="I163" s="92">
        <f t="shared" si="82"/>
        <v>0</v>
      </c>
      <c r="J163" s="91" t="s">
        <v>82</v>
      </c>
    </row>
    <row r="164" spans="1:10" ht="15" x14ac:dyDescent="0.25">
      <c r="A164" s="16">
        <v>150</v>
      </c>
      <c r="B164" s="93" t="s">
        <v>0</v>
      </c>
      <c r="C164" s="87">
        <f>D164+E164+F164+G164+H164+I164</f>
        <v>0</v>
      </c>
      <c r="D164" s="92">
        <v>0</v>
      </c>
      <c r="E164" s="89">
        <v>0</v>
      </c>
      <c r="F164" s="89">
        <v>0</v>
      </c>
      <c r="G164" s="89">
        <v>0</v>
      </c>
      <c r="H164" s="90">
        <v>0</v>
      </c>
      <c r="I164" s="89">
        <v>0</v>
      </c>
      <c r="J164" s="91"/>
    </row>
    <row r="165" spans="1:10" ht="51" x14ac:dyDescent="0.25">
      <c r="A165" s="16">
        <v>151</v>
      </c>
      <c r="B165" s="86" t="s">
        <v>157</v>
      </c>
      <c r="C165" s="87">
        <f>C166</f>
        <v>0</v>
      </c>
      <c r="D165" s="92">
        <f>D166</f>
        <v>0</v>
      </c>
      <c r="E165" s="92">
        <f t="shared" si="82"/>
        <v>0</v>
      </c>
      <c r="F165" s="92">
        <f t="shared" si="82"/>
        <v>0</v>
      </c>
      <c r="G165" s="92">
        <f t="shared" si="82"/>
        <v>0</v>
      </c>
      <c r="H165" s="92">
        <f t="shared" si="82"/>
        <v>0</v>
      </c>
      <c r="I165" s="92">
        <f t="shared" si="82"/>
        <v>0</v>
      </c>
      <c r="J165" s="91" t="s">
        <v>82</v>
      </c>
    </row>
    <row r="166" spans="1:10" thickBot="1" x14ac:dyDescent="0.3">
      <c r="A166" s="16">
        <v>152</v>
      </c>
      <c r="B166" s="172" t="s">
        <v>0</v>
      </c>
      <c r="C166" s="87">
        <f>D166+E166+F166+G166+H166+I166</f>
        <v>0</v>
      </c>
      <c r="D166" s="92">
        <v>0</v>
      </c>
      <c r="E166" s="89">
        <v>0</v>
      </c>
      <c r="F166" s="89">
        <v>0</v>
      </c>
      <c r="G166" s="89">
        <v>0</v>
      </c>
      <c r="H166" s="90">
        <v>0</v>
      </c>
      <c r="I166" s="89">
        <v>0</v>
      </c>
      <c r="J166" s="173"/>
    </row>
    <row r="167" spans="1:10" ht="26.25" thickBot="1" x14ac:dyDescent="0.3">
      <c r="A167" s="16">
        <v>153</v>
      </c>
      <c r="B167" s="174" t="s">
        <v>11</v>
      </c>
      <c r="C167" s="156">
        <f>C168</f>
        <v>0</v>
      </c>
      <c r="D167" s="156">
        <f t="shared" ref="D167:I167" si="83">D168</f>
        <v>0</v>
      </c>
      <c r="E167" s="156">
        <f t="shared" si="83"/>
        <v>0</v>
      </c>
      <c r="F167" s="156">
        <f t="shared" si="83"/>
        <v>0</v>
      </c>
      <c r="G167" s="156">
        <f t="shared" si="83"/>
        <v>0</v>
      </c>
      <c r="H167" s="156">
        <f t="shared" si="83"/>
        <v>0</v>
      </c>
      <c r="I167" s="156">
        <f t="shared" si="83"/>
        <v>0</v>
      </c>
      <c r="J167" s="157"/>
    </row>
    <row r="168" spans="1:10" ht="15" x14ac:dyDescent="0.25">
      <c r="A168" s="16">
        <v>154</v>
      </c>
      <c r="B168" s="109" t="s">
        <v>0</v>
      </c>
      <c r="C168" s="110">
        <f>D168+E168+F168+G168+H168+I168</f>
        <v>0</v>
      </c>
      <c r="D168" s="158">
        <f>D170+D172+D174</f>
        <v>0</v>
      </c>
      <c r="E168" s="158">
        <f t="shared" ref="E168:I168" si="84">E170+E172+E174</f>
        <v>0</v>
      </c>
      <c r="F168" s="158">
        <f t="shared" si="84"/>
        <v>0</v>
      </c>
      <c r="G168" s="158">
        <f t="shared" si="84"/>
        <v>0</v>
      </c>
      <c r="H168" s="158">
        <f t="shared" si="84"/>
        <v>0</v>
      </c>
      <c r="I168" s="158">
        <f t="shared" si="84"/>
        <v>0</v>
      </c>
      <c r="J168" s="160"/>
    </row>
    <row r="169" spans="1:10" ht="48" customHeight="1" x14ac:dyDescent="0.25">
      <c r="A169" s="16">
        <v>155</v>
      </c>
      <c r="B169" s="86" t="s">
        <v>158</v>
      </c>
      <c r="C169" s="87">
        <f>C170</f>
        <v>0</v>
      </c>
      <c r="D169" s="92">
        <f>D170</f>
        <v>0</v>
      </c>
      <c r="E169" s="89">
        <f t="shared" ref="E169:I169" si="85">E170</f>
        <v>0</v>
      </c>
      <c r="F169" s="89">
        <f t="shared" si="85"/>
        <v>0</v>
      </c>
      <c r="G169" s="89">
        <f t="shared" si="85"/>
        <v>0</v>
      </c>
      <c r="H169" s="89">
        <f t="shared" si="85"/>
        <v>0</v>
      </c>
      <c r="I169" s="89">
        <f t="shared" si="85"/>
        <v>0</v>
      </c>
      <c r="J169" s="91" t="s">
        <v>82</v>
      </c>
    </row>
    <row r="170" spans="1:10" ht="15" x14ac:dyDescent="0.25">
      <c r="A170" s="16">
        <v>156</v>
      </c>
      <c r="B170" s="93" t="s">
        <v>0</v>
      </c>
      <c r="C170" s="87">
        <f>D170+E170+F170+G170+H170+I170</f>
        <v>0</v>
      </c>
      <c r="D170" s="92">
        <v>0</v>
      </c>
      <c r="E170" s="89">
        <v>0</v>
      </c>
      <c r="F170" s="89">
        <v>0</v>
      </c>
      <c r="G170" s="89">
        <v>0</v>
      </c>
      <c r="H170" s="89">
        <v>0</v>
      </c>
      <c r="I170" s="89">
        <v>0</v>
      </c>
      <c r="J170" s="91"/>
    </row>
    <row r="171" spans="1:10" ht="62.25" customHeight="1" x14ac:dyDescent="0.25">
      <c r="A171" s="16">
        <v>157</v>
      </c>
      <c r="B171" s="86" t="s">
        <v>159</v>
      </c>
      <c r="C171" s="87">
        <f>C172</f>
        <v>0</v>
      </c>
      <c r="D171" s="92">
        <f>D172</f>
        <v>0</v>
      </c>
      <c r="E171" s="89">
        <f t="shared" ref="E171" si="86">E172</f>
        <v>0</v>
      </c>
      <c r="F171" s="89">
        <f t="shared" ref="F171" si="87">F172</f>
        <v>0</v>
      </c>
      <c r="G171" s="89">
        <f t="shared" ref="G171" si="88">G172</f>
        <v>0</v>
      </c>
      <c r="H171" s="89">
        <f t="shared" ref="H171" si="89">H172</f>
        <v>0</v>
      </c>
      <c r="I171" s="89">
        <f t="shared" ref="I171" si="90">I172</f>
        <v>0</v>
      </c>
      <c r="J171" s="91" t="s">
        <v>83</v>
      </c>
    </row>
    <row r="172" spans="1:10" ht="15" x14ac:dyDescent="0.25">
      <c r="A172" s="16">
        <v>158</v>
      </c>
      <c r="B172" s="93" t="s">
        <v>0</v>
      </c>
      <c r="C172" s="87">
        <f>D172+E172+F172+G172+H172+I172</f>
        <v>0</v>
      </c>
      <c r="D172" s="92">
        <v>0</v>
      </c>
      <c r="E172" s="89">
        <v>0</v>
      </c>
      <c r="F172" s="89">
        <v>0</v>
      </c>
      <c r="G172" s="89">
        <v>0</v>
      </c>
      <c r="H172" s="89">
        <v>0</v>
      </c>
      <c r="I172" s="89">
        <v>0</v>
      </c>
      <c r="J172" s="91"/>
    </row>
    <row r="173" spans="1:10" ht="55.5" customHeight="1" x14ac:dyDescent="0.25">
      <c r="A173" s="16">
        <v>159</v>
      </c>
      <c r="B173" s="86" t="s">
        <v>160</v>
      </c>
      <c r="C173" s="87">
        <f>C174</f>
        <v>0</v>
      </c>
      <c r="D173" s="92">
        <f>D174</f>
        <v>0</v>
      </c>
      <c r="E173" s="89">
        <f t="shared" ref="E173:I173" si="91">E174</f>
        <v>0</v>
      </c>
      <c r="F173" s="89">
        <f t="shared" si="91"/>
        <v>0</v>
      </c>
      <c r="G173" s="89">
        <f t="shared" si="91"/>
        <v>0</v>
      </c>
      <c r="H173" s="89">
        <f t="shared" si="91"/>
        <v>0</v>
      </c>
      <c r="I173" s="89">
        <f t="shared" si="91"/>
        <v>0</v>
      </c>
      <c r="J173" s="91" t="s">
        <v>74</v>
      </c>
    </row>
    <row r="174" spans="1:10" ht="14.25" customHeight="1" thickBot="1" x14ac:dyDescent="0.3">
      <c r="A174" s="16">
        <v>160</v>
      </c>
      <c r="B174" s="93" t="s">
        <v>0</v>
      </c>
      <c r="C174" s="175">
        <f>D174+E174+F174+G174+H174+I174</f>
        <v>0</v>
      </c>
      <c r="D174" s="92">
        <v>0</v>
      </c>
      <c r="E174" s="89">
        <v>0</v>
      </c>
      <c r="F174" s="89">
        <v>0</v>
      </c>
      <c r="G174" s="89">
        <v>0</v>
      </c>
      <c r="H174" s="89">
        <v>0</v>
      </c>
      <c r="I174" s="89">
        <v>0</v>
      </c>
      <c r="J174" s="91"/>
    </row>
    <row r="175" spans="1:10" ht="23.25" customHeight="1" thickBot="1" x14ac:dyDescent="0.3">
      <c r="A175" s="16">
        <v>161</v>
      </c>
      <c r="B175" s="94" t="s">
        <v>16</v>
      </c>
      <c r="C175" s="95">
        <f>C176</f>
        <v>250</v>
      </c>
      <c r="D175" s="95">
        <f t="shared" ref="D175" si="92">D176</f>
        <v>0</v>
      </c>
      <c r="E175" s="95">
        <f>E176</f>
        <v>0</v>
      </c>
      <c r="F175" s="95">
        <f t="shared" ref="F175" si="93">F176</f>
        <v>0</v>
      </c>
      <c r="G175" s="95">
        <f t="shared" ref="G175" si="94">G176</f>
        <v>0</v>
      </c>
      <c r="H175" s="95">
        <f t="shared" ref="H175" si="95">H176</f>
        <v>0</v>
      </c>
      <c r="I175" s="95">
        <f t="shared" ref="I175" si="96">I176</f>
        <v>250</v>
      </c>
      <c r="J175" s="96"/>
    </row>
    <row r="176" spans="1:10" ht="14.25" customHeight="1" x14ac:dyDescent="0.25">
      <c r="A176" s="16">
        <v>162</v>
      </c>
      <c r="B176" s="97" t="s">
        <v>0</v>
      </c>
      <c r="C176" s="98">
        <f>SUM(D176:I176)</f>
        <v>250</v>
      </c>
      <c r="D176" s="99">
        <f>D178+D180</f>
        <v>0</v>
      </c>
      <c r="E176" s="99">
        <f>E178+E180</f>
        <v>0</v>
      </c>
      <c r="F176" s="99">
        <f t="shared" ref="F176:I176" si="97">F178+F180</f>
        <v>0</v>
      </c>
      <c r="G176" s="99">
        <f t="shared" si="97"/>
        <v>0</v>
      </c>
      <c r="H176" s="99">
        <f t="shared" si="97"/>
        <v>0</v>
      </c>
      <c r="I176" s="99">
        <f t="shared" si="97"/>
        <v>250</v>
      </c>
      <c r="J176" s="100"/>
    </row>
    <row r="177" spans="1:11" ht="67.5" customHeight="1" x14ac:dyDescent="0.25">
      <c r="A177" s="16">
        <v>163</v>
      </c>
      <c r="B177" s="86" t="s">
        <v>161</v>
      </c>
      <c r="C177" s="87">
        <f>C178</f>
        <v>170</v>
      </c>
      <c r="D177" s="88">
        <f>D178</f>
        <v>0</v>
      </c>
      <c r="E177" s="89">
        <f t="shared" ref="E177:I177" si="98">E178</f>
        <v>0</v>
      </c>
      <c r="F177" s="89">
        <f t="shared" si="98"/>
        <v>0</v>
      </c>
      <c r="G177" s="89">
        <f t="shared" si="98"/>
        <v>0</v>
      </c>
      <c r="H177" s="89">
        <f t="shared" si="98"/>
        <v>0</v>
      </c>
      <c r="I177" s="89">
        <f t="shared" si="98"/>
        <v>170</v>
      </c>
      <c r="J177" s="91" t="s">
        <v>78</v>
      </c>
    </row>
    <row r="178" spans="1:11" ht="13.5" customHeight="1" x14ac:dyDescent="0.25">
      <c r="A178" s="16">
        <v>164</v>
      </c>
      <c r="B178" s="93" t="s">
        <v>0</v>
      </c>
      <c r="C178" s="87">
        <f>D178+E178+F178+G178+H178+I178</f>
        <v>170</v>
      </c>
      <c r="D178" s="92">
        <v>0</v>
      </c>
      <c r="E178" s="89">
        <v>0</v>
      </c>
      <c r="F178" s="89">
        <v>0</v>
      </c>
      <c r="G178" s="89">
        <v>0</v>
      </c>
      <c r="H178" s="89">
        <v>0</v>
      </c>
      <c r="I178" s="89">
        <v>170</v>
      </c>
      <c r="J178" s="91"/>
    </row>
    <row r="179" spans="1:11" ht="68.25" customHeight="1" x14ac:dyDescent="0.25">
      <c r="A179" s="16">
        <v>165</v>
      </c>
      <c r="B179" s="86" t="s">
        <v>162</v>
      </c>
      <c r="C179" s="87">
        <f>C180</f>
        <v>80</v>
      </c>
      <c r="D179" s="88">
        <f>D180</f>
        <v>0</v>
      </c>
      <c r="E179" s="89">
        <f t="shared" ref="E179:I179" si="99">E180</f>
        <v>0</v>
      </c>
      <c r="F179" s="89">
        <f t="shared" si="99"/>
        <v>0</v>
      </c>
      <c r="G179" s="89">
        <f t="shared" si="99"/>
        <v>0</v>
      </c>
      <c r="H179" s="89">
        <f t="shared" si="99"/>
        <v>0</v>
      </c>
      <c r="I179" s="89">
        <f t="shared" si="99"/>
        <v>80</v>
      </c>
      <c r="J179" s="91" t="s">
        <v>78</v>
      </c>
    </row>
    <row r="180" spans="1:11" thickBot="1" x14ac:dyDescent="0.3">
      <c r="A180" s="16">
        <v>166</v>
      </c>
      <c r="B180" s="176" t="s">
        <v>0</v>
      </c>
      <c r="C180" s="102">
        <f>SUM(D180:I180)</f>
        <v>80</v>
      </c>
      <c r="D180" s="103">
        <v>0</v>
      </c>
      <c r="E180" s="104">
        <v>0</v>
      </c>
      <c r="F180" s="104">
        <v>0</v>
      </c>
      <c r="G180" s="104">
        <v>0</v>
      </c>
      <c r="H180" s="134">
        <v>0</v>
      </c>
      <c r="I180" s="104">
        <v>80</v>
      </c>
      <c r="J180" s="105"/>
    </row>
    <row r="181" spans="1:11" thickBot="1" x14ac:dyDescent="0.3">
      <c r="A181" s="16">
        <v>167</v>
      </c>
      <c r="B181" s="177" t="s">
        <v>12</v>
      </c>
      <c r="C181" s="178">
        <f>C182</f>
        <v>211.1</v>
      </c>
      <c r="D181" s="178">
        <f>D182</f>
        <v>46.2</v>
      </c>
      <c r="E181" s="178">
        <f t="shared" ref="E181:I181" si="100">E182</f>
        <v>24.9</v>
      </c>
      <c r="F181" s="178">
        <f t="shared" si="100"/>
        <v>35.200000000000003</v>
      </c>
      <c r="G181" s="178">
        <f t="shared" si="100"/>
        <v>26.9</v>
      </c>
      <c r="H181" s="178">
        <f t="shared" si="100"/>
        <v>27.9</v>
      </c>
      <c r="I181" s="178">
        <f t="shared" si="100"/>
        <v>50</v>
      </c>
      <c r="J181" s="179"/>
    </row>
    <row r="182" spans="1:11" ht="15" x14ac:dyDescent="0.25">
      <c r="A182" s="16">
        <v>168</v>
      </c>
      <c r="B182" s="164" t="s">
        <v>0</v>
      </c>
      <c r="C182" s="180">
        <f>D182+E182+F182+G182+H182+I182</f>
        <v>211.1</v>
      </c>
      <c r="D182" s="166">
        <f t="shared" ref="D182:I182" si="101">D184+D186+D188+D190+D192+D194+D196+D198+D200</f>
        <v>46.2</v>
      </c>
      <c r="E182" s="166">
        <f t="shared" si="101"/>
        <v>24.9</v>
      </c>
      <c r="F182" s="166">
        <f t="shared" si="101"/>
        <v>35.200000000000003</v>
      </c>
      <c r="G182" s="166">
        <f t="shared" si="101"/>
        <v>26.9</v>
      </c>
      <c r="H182" s="166">
        <f t="shared" si="101"/>
        <v>27.9</v>
      </c>
      <c r="I182" s="166">
        <f t="shared" si="101"/>
        <v>50</v>
      </c>
      <c r="J182" s="181"/>
      <c r="K182" s="4"/>
    </row>
    <row r="183" spans="1:11" ht="31.5" customHeight="1" x14ac:dyDescent="0.25">
      <c r="A183" s="16">
        <v>169</v>
      </c>
      <c r="B183" s="86" t="s">
        <v>163</v>
      </c>
      <c r="C183" s="87">
        <f t="shared" ref="C183:I183" si="102">C184</f>
        <v>133.69999999999999</v>
      </c>
      <c r="D183" s="92">
        <f t="shared" si="102"/>
        <v>20</v>
      </c>
      <c r="E183" s="89">
        <f t="shared" si="102"/>
        <v>19.899999999999999</v>
      </c>
      <c r="F183" s="224">
        <f t="shared" si="102"/>
        <v>30</v>
      </c>
      <c r="G183" s="89">
        <f t="shared" si="102"/>
        <v>21.5</v>
      </c>
      <c r="H183" s="89">
        <f t="shared" si="102"/>
        <v>22.3</v>
      </c>
      <c r="I183" s="89">
        <f t="shared" si="102"/>
        <v>20</v>
      </c>
      <c r="J183" s="91" t="s">
        <v>79</v>
      </c>
    </row>
    <row r="184" spans="1:11" ht="15" x14ac:dyDescent="0.25">
      <c r="A184" s="16">
        <v>170</v>
      </c>
      <c r="B184" s="86" t="s">
        <v>0</v>
      </c>
      <c r="C184" s="87">
        <f>SUM(D184:I184)</f>
        <v>133.69999999999999</v>
      </c>
      <c r="D184" s="92">
        <v>20</v>
      </c>
      <c r="E184" s="89">
        <v>19.899999999999999</v>
      </c>
      <c r="F184" s="224">
        <v>30</v>
      </c>
      <c r="G184" s="89">
        <v>21.5</v>
      </c>
      <c r="H184" s="89">
        <v>22.3</v>
      </c>
      <c r="I184" s="89">
        <v>20</v>
      </c>
      <c r="J184" s="91"/>
    </row>
    <row r="185" spans="1:11" ht="44.25" customHeight="1" x14ac:dyDescent="0.25">
      <c r="A185" s="16">
        <v>171</v>
      </c>
      <c r="B185" s="86" t="s">
        <v>164</v>
      </c>
      <c r="C185" s="87">
        <f t="shared" ref="C185:I185" si="103">C186</f>
        <v>0</v>
      </c>
      <c r="D185" s="92">
        <f t="shared" si="103"/>
        <v>0</v>
      </c>
      <c r="E185" s="89">
        <f t="shared" si="103"/>
        <v>0</v>
      </c>
      <c r="F185" s="89">
        <f t="shared" si="103"/>
        <v>0</v>
      </c>
      <c r="G185" s="89">
        <f t="shared" si="103"/>
        <v>0</v>
      </c>
      <c r="H185" s="90">
        <f t="shared" si="103"/>
        <v>0</v>
      </c>
      <c r="I185" s="89">
        <f t="shared" si="103"/>
        <v>0</v>
      </c>
      <c r="J185" s="91" t="s">
        <v>79</v>
      </c>
    </row>
    <row r="186" spans="1:11" ht="15" x14ac:dyDescent="0.25">
      <c r="A186" s="16">
        <v>172</v>
      </c>
      <c r="B186" s="93" t="s">
        <v>0</v>
      </c>
      <c r="C186" s="87">
        <f>SUM(D186:I186)</f>
        <v>0</v>
      </c>
      <c r="D186" s="92">
        <v>0</v>
      </c>
      <c r="E186" s="89">
        <v>0</v>
      </c>
      <c r="F186" s="89">
        <v>0</v>
      </c>
      <c r="G186" s="89">
        <v>0</v>
      </c>
      <c r="H186" s="90">
        <v>0</v>
      </c>
      <c r="I186" s="89">
        <v>0</v>
      </c>
      <c r="J186" s="91"/>
    </row>
    <row r="187" spans="1:11" ht="87" customHeight="1" x14ac:dyDescent="0.25">
      <c r="A187" s="16">
        <v>173</v>
      </c>
      <c r="B187" s="86" t="s">
        <v>165</v>
      </c>
      <c r="C187" s="87">
        <f t="shared" ref="C187:I187" si="104">C188</f>
        <v>0</v>
      </c>
      <c r="D187" s="92">
        <f t="shared" si="104"/>
        <v>0</v>
      </c>
      <c r="E187" s="89">
        <f t="shared" si="104"/>
        <v>0</v>
      </c>
      <c r="F187" s="89">
        <f t="shared" si="104"/>
        <v>0</v>
      </c>
      <c r="G187" s="89">
        <f t="shared" si="104"/>
        <v>0</v>
      </c>
      <c r="H187" s="90">
        <f t="shared" si="104"/>
        <v>0</v>
      </c>
      <c r="I187" s="89">
        <f t="shared" si="104"/>
        <v>0</v>
      </c>
      <c r="J187" s="91" t="s">
        <v>79</v>
      </c>
    </row>
    <row r="188" spans="1:11" ht="15" x14ac:dyDescent="0.25">
      <c r="A188" s="16">
        <v>174</v>
      </c>
      <c r="B188" s="86" t="s">
        <v>0</v>
      </c>
      <c r="C188" s="87">
        <f>SUM(D188:I188)</f>
        <v>0</v>
      </c>
      <c r="D188" s="92">
        <v>0</v>
      </c>
      <c r="E188" s="89">
        <v>0</v>
      </c>
      <c r="F188" s="89">
        <v>0</v>
      </c>
      <c r="G188" s="89">
        <v>0</v>
      </c>
      <c r="H188" s="90">
        <v>0</v>
      </c>
      <c r="I188" s="89">
        <v>0</v>
      </c>
      <c r="J188" s="91"/>
    </row>
    <row r="189" spans="1:11" ht="66" customHeight="1" x14ac:dyDescent="0.25">
      <c r="A189" s="16">
        <v>175</v>
      </c>
      <c r="B189" s="86" t="s">
        <v>166</v>
      </c>
      <c r="C189" s="87">
        <f t="shared" ref="C189:I189" si="105">C190</f>
        <v>0</v>
      </c>
      <c r="D189" s="92">
        <f t="shared" si="105"/>
        <v>0</v>
      </c>
      <c r="E189" s="89">
        <f t="shared" si="105"/>
        <v>0</v>
      </c>
      <c r="F189" s="89">
        <f t="shared" si="105"/>
        <v>0</v>
      </c>
      <c r="G189" s="89">
        <f t="shared" si="105"/>
        <v>0</v>
      </c>
      <c r="H189" s="90">
        <f t="shared" si="105"/>
        <v>0</v>
      </c>
      <c r="I189" s="89">
        <f t="shared" si="105"/>
        <v>0</v>
      </c>
      <c r="J189" s="91" t="s">
        <v>82</v>
      </c>
    </row>
    <row r="190" spans="1:11" ht="15" x14ac:dyDescent="0.25">
      <c r="A190" s="16">
        <v>176</v>
      </c>
      <c r="B190" s="86" t="s">
        <v>0</v>
      </c>
      <c r="C190" s="87">
        <f>SUM(D190:I190)</f>
        <v>0</v>
      </c>
      <c r="D190" s="92">
        <v>0</v>
      </c>
      <c r="E190" s="89">
        <v>0</v>
      </c>
      <c r="F190" s="89">
        <v>0</v>
      </c>
      <c r="G190" s="89">
        <v>0</v>
      </c>
      <c r="H190" s="90">
        <v>0</v>
      </c>
      <c r="I190" s="89">
        <v>0</v>
      </c>
      <c r="J190" s="91"/>
    </row>
    <row r="191" spans="1:11" ht="27.75" customHeight="1" x14ac:dyDescent="0.25">
      <c r="A191" s="16">
        <v>177</v>
      </c>
      <c r="B191" s="86" t="s">
        <v>167</v>
      </c>
      <c r="C191" s="87">
        <f t="shared" ref="C191:I191" si="106">C192</f>
        <v>0</v>
      </c>
      <c r="D191" s="92">
        <f t="shared" si="106"/>
        <v>0</v>
      </c>
      <c r="E191" s="89">
        <f t="shared" si="106"/>
        <v>0</v>
      </c>
      <c r="F191" s="89">
        <f t="shared" si="106"/>
        <v>0</v>
      </c>
      <c r="G191" s="89">
        <f t="shared" si="106"/>
        <v>0</v>
      </c>
      <c r="H191" s="90">
        <f t="shared" si="106"/>
        <v>0</v>
      </c>
      <c r="I191" s="89">
        <f t="shared" si="106"/>
        <v>0</v>
      </c>
      <c r="J191" s="91" t="s">
        <v>82</v>
      </c>
    </row>
    <row r="192" spans="1:11" ht="15" x14ac:dyDescent="0.25">
      <c r="A192" s="16">
        <v>178</v>
      </c>
      <c r="B192" s="93" t="s">
        <v>0</v>
      </c>
      <c r="C192" s="87">
        <f>SUM(D192:I192)</f>
        <v>0</v>
      </c>
      <c r="D192" s="92">
        <v>0</v>
      </c>
      <c r="E192" s="89">
        <v>0</v>
      </c>
      <c r="F192" s="89">
        <v>0</v>
      </c>
      <c r="G192" s="89">
        <v>0</v>
      </c>
      <c r="H192" s="90">
        <v>0</v>
      </c>
      <c r="I192" s="89">
        <v>0</v>
      </c>
      <c r="J192" s="91"/>
    </row>
    <row r="193" spans="1:10" ht="25.5" x14ac:dyDescent="0.25">
      <c r="A193" s="16">
        <v>179</v>
      </c>
      <c r="B193" s="86" t="s">
        <v>168</v>
      </c>
      <c r="C193" s="87">
        <f t="shared" ref="C193:I193" si="107">C194</f>
        <v>0</v>
      </c>
      <c r="D193" s="92">
        <f t="shared" si="107"/>
        <v>0</v>
      </c>
      <c r="E193" s="89">
        <f t="shared" si="107"/>
        <v>0</v>
      </c>
      <c r="F193" s="89">
        <f t="shared" si="107"/>
        <v>0</v>
      </c>
      <c r="G193" s="89">
        <f t="shared" si="107"/>
        <v>0</v>
      </c>
      <c r="H193" s="90">
        <f t="shared" si="107"/>
        <v>0</v>
      </c>
      <c r="I193" s="89">
        <f t="shared" si="107"/>
        <v>0</v>
      </c>
      <c r="J193" s="91" t="s">
        <v>82</v>
      </c>
    </row>
    <row r="194" spans="1:10" ht="15" x14ac:dyDescent="0.25">
      <c r="A194" s="16">
        <v>180</v>
      </c>
      <c r="B194" s="93" t="s">
        <v>0</v>
      </c>
      <c r="C194" s="87">
        <f>SUM(D194:I194)</f>
        <v>0</v>
      </c>
      <c r="D194" s="92">
        <v>0</v>
      </c>
      <c r="E194" s="89">
        <v>0</v>
      </c>
      <c r="F194" s="89">
        <v>0</v>
      </c>
      <c r="G194" s="89">
        <v>0</v>
      </c>
      <c r="H194" s="90">
        <v>0</v>
      </c>
      <c r="I194" s="89">
        <v>0</v>
      </c>
      <c r="J194" s="119"/>
    </row>
    <row r="195" spans="1:10" ht="25.5" x14ac:dyDescent="0.25">
      <c r="A195" s="16">
        <v>181</v>
      </c>
      <c r="B195" s="86" t="s">
        <v>169</v>
      </c>
      <c r="C195" s="87">
        <f t="shared" ref="C195:I195" si="108">C196</f>
        <v>25</v>
      </c>
      <c r="D195" s="92">
        <f t="shared" si="108"/>
        <v>0</v>
      </c>
      <c r="E195" s="89">
        <f t="shared" si="108"/>
        <v>0</v>
      </c>
      <c r="F195" s="89">
        <f t="shared" si="108"/>
        <v>0</v>
      </c>
      <c r="G195" s="89">
        <f t="shared" si="108"/>
        <v>0</v>
      </c>
      <c r="H195" s="90">
        <f t="shared" si="108"/>
        <v>0</v>
      </c>
      <c r="I195" s="89">
        <f t="shared" si="108"/>
        <v>25</v>
      </c>
      <c r="J195" s="91" t="s">
        <v>82</v>
      </c>
    </row>
    <row r="196" spans="1:10" ht="15" x14ac:dyDescent="0.25">
      <c r="A196" s="16">
        <v>182</v>
      </c>
      <c r="B196" s="93" t="s">
        <v>0</v>
      </c>
      <c r="C196" s="87">
        <f>SUM(D196:I196)</f>
        <v>25</v>
      </c>
      <c r="D196" s="92">
        <v>0</v>
      </c>
      <c r="E196" s="89">
        <v>0</v>
      </c>
      <c r="F196" s="89">
        <v>0</v>
      </c>
      <c r="G196" s="89">
        <v>0</v>
      </c>
      <c r="H196" s="90">
        <v>0</v>
      </c>
      <c r="I196" s="89">
        <v>25</v>
      </c>
      <c r="J196" s="91"/>
    </row>
    <row r="197" spans="1:10" ht="67.5" customHeight="1" x14ac:dyDescent="0.25">
      <c r="A197" s="16">
        <v>183</v>
      </c>
      <c r="B197" s="86" t="s">
        <v>170</v>
      </c>
      <c r="C197" s="87">
        <f t="shared" ref="C197:I197" si="109">C198</f>
        <v>0</v>
      </c>
      <c r="D197" s="92">
        <f t="shared" si="109"/>
        <v>0</v>
      </c>
      <c r="E197" s="89">
        <f t="shared" si="109"/>
        <v>0</v>
      </c>
      <c r="F197" s="89">
        <f t="shared" si="109"/>
        <v>0</v>
      </c>
      <c r="G197" s="89">
        <f t="shared" si="109"/>
        <v>0</v>
      </c>
      <c r="H197" s="90">
        <f t="shared" si="109"/>
        <v>0</v>
      </c>
      <c r="I197" s="89">
        <f t="shared" si="109"/>
        <v>0</v>
      </c>
      <c r="J197" s="91" t="s">
        <v>83</v>
      </c>
    </row>
    <row r="198" spans="1:10" ht="15" x14ac:dyDescent="0.25">
      <c r="A198" s="16">
        <v>184</v>
      </c>
      <c r="B198" s="86" t="s">
        <v>0</v>
      </c>
      <c r="C198" s="87">
        <f>SUM(D198:I198)</f>
        <v>0</v>
      </c>
      <c r="D198" s="92">
        <v>0</v>
      </c>
      <c r="E198" s="89">
        <v>0</v>
      </c>
      <c r="F198" s="89">
        <v>0</v>
      </c>
      <c r="G198" s="89">
        <v>0</v>
      </c>
      <c r="H198" s="90">
        <v>0</v>
      </c>
      <c r="I198" s="89">
        <v>0</v>
      </c>
      <c r="J198" s="91"/>
    </row>
    <row r="199" spans="1:10" ht="42" customHeight="1" x14ac:dyDescent="0.25">
      <c r="A199" s="16">
        <v>185</v>
      </c>
      <c r="B199" s="86" t="s">
        <v>171</v>
      </c>
      <c r="C199" s="87">
        <f t="shared" ref="C199:I199" si="110">C200</f>
        <v>52.4</v>
      </c>
      <c r="D199" s="92">
        <f t="shared" si="110"/>
        <v>26.2</v>
      </c>
      <c r="E199" s="89">
        <f t="shared" si="110"/>
        <v>5</v>
      </c>
      <c r="F199" s="224">
        <f t="shared" si="110"/>
        <v>5.2</v>
      </c>
      <c r="G199" s="89">
        <f t="shared" si="110"/>
        <v>5.4</v>
      </c>
      <c r="H199" s="89">
        <f t="shared" si="110"/>
        <v>5.6</v>
      </c>
      <c r="I199" s="89">
        <f t="shared" si="110"/>
        <v>5</v>
      </c>
      <c r="J199" s="91" t="s">
        <v>81</v>
      </c>
    </row>
    <row r="200" spans="1:10" thickBot="1" x14ac:dyDescent="0.3">
      <c r="A200" s="16">
        <v>186</v>
      </c>
      <c r="B200" s="101" t="s">
        <v>0</v>
      </c>
      <c r="C200" s="102">
        <f>SUM(D200:I200)</f>
        <v>52.4</v>
      </c>
      <c r="D200" s="103">
        <v>26.2</v>
      </c>
      <c r="E200" s="104">
        <v>5</v>
      </c>
      <c r="F200" s="226">
        <v>5.2</v>
      </c>
      <c r="G200" s="104">
        <v>5.4</v>
      </c>
      <c r="H200" s="104">
        <v>5.6</v>
      </c>
      <c r="I200" s="104">
        <v>5</v>
      </c>
      <c r="J200" s="125"/>
    </row>
    <row r="201" spans="1:10" ht="32.450000000000003" customHeight="1" thickBot="1" x14ac:dyDescent="0.3">
      <c r="A201" s="16">
        <v>187</v>
      </c>
      <c r="B201" s="216" t="s">
        <v>95</v>
      </c>
      <c r="C201" s="217"/>
      <c r="D201" s="217"/>
      <c r="E201" s="217"/>
      <c r="F201" s="217"/>
      <c r="G201" s="217"/>
      <c r="H201" s="217"/>
      <c r="I201" s="217"/>
      <c r="J201" s="218"/>
    </row>
    <row r="202" spans="1:10" thickBot="1" x14ac:dyDescent="0.3">
      <c r="A202" s="16">
        <v>188</v>
      </c>
      <c r="B202" s="143" t="s">
        <v>13</v>
      </c>
      <c r="C202" s="144">
        <f>C203</f>
        <v>71499.799999999988</v>
      </c>
      <c r="D202" s="144">
        <f>D205+D225</f>
        <v>8979.1999999999989</v>
      </c>
      <c r="E202" s="144">
        <f t="shared" ref="D202:I204" si="111">E203</f>
        <v>11801.599999999999</v>
      </c>
      <c r="F202" s="144">
        <f t="shared" si="111"/>
        <v>13151.7</v>
      </c>
      <c r="G202" s="144">
        <f t="shared" si="111"/>
        <v>13357.2</v>
      </c>
      <c r="H202" s="144">
        <f t="shared" si="111"/>
        <v>13885.1</v>
      </c>
      <c r="I202" s="144">
        <f t="shared" si="111"/>
        <v>10325</v>
      </c>
      <c r="J202" s="145"/>
    </row>
    <row r="203" spans="1:10" thickBot="1" x14ac:dyDescent="0.3">
      <c r="A203" s="16">
        <v>189</v>
      </c>
      <c r="B203" s="146" t="s">
        <v>0</v>
      </c>
      <c r="C203" s="147">
        <f>D203+E203+F203+G203+H203+I203</f>
        <v>71499.799999999988</v>
      </c>
      <c r="D203" s="168">
        <f t="shared" ref="D203:I203" si="112">D205+D225</f>
        <v>8979.1999999999989</v>
      </c>
      <c r="E203" s="168">
        <f>E205+E225</f>
        <v>11801.599999999999</v>
      </c>
      <c r="F203" s="168">
        <f t="shared" si="112"/>
        <v>13151.7</v>
      </c>
      <c r="G203" s="168">
        <f t="shared" si="112"/>
        <v>13357.2</v>
      </c>
      <c r="H203" s="168">
        <f t="shared" si="112"/>
        <v>13885.1</v>
      </c>
      <c r="I203" s="168">
        <f t="shared" si="112"/>
        <v>10325</v>
      </c>
      <c r="J203" s="148"/>
    </row>
    <row r="204" spans="1:10" thickBot="1" x14ac:dyDescent="0.3">
      <c r="A204" s="16">
        <v>190</v>
      </c>
      <c r="B204" s="126" t="s">
        <v>10</v>
      </c>
      <c r="C204" s="149">
        <f>C205</f>
        <v>70492.899999999994</v>
      </c>
      <c r="D204" s="149">
        <f t="shared" si="111"/>
        <v>8797.6999999999989</v>
      </c>
      <c r="E204" s="149">
        <f t="shared" si="111"/>
        <v>11166.199999999999</v>
      </c>
      <c r="F204" s="149">
        <f t="shared" si="111"/>
        <v>13151.7</v>
      </c>
      <c r="G204" s="149">
        <f t="shared" si="111"/>
        <v>13357.2</v>
      </c>
      <c r="H204" s="149">
        <f t="shared" si="111"/>
        <v>13885.1</v>
      </c>
      <c r="I204" s="149">
        <f t="shared" si="111"/>
        <v>10135</v>
      </c>
      <c r="J204" s="128"/>
    </row>
    <row r="205" spans="1:10" ht="15" x14ac:dyDescent="0.25">
      <c r="A205" s="16">
        <v>191</v>
      </c>
      <c r="B205" s="129" t="s">
        <v>0</v>
      </c>
      <c r="C205" s="130">
        <f>D205+E205+F205+G205+H205+I205</f>
        <v>70492.899999999994</v>
      </c>
      <c r="D205" s="131">
        <f>D207+D209+D211+D213+D215+D217+D219+D221+D223</f>
        <v>8797.6999999999989</v>
      </c>
      <c r="E205" s="131">
        <f>E207+E209+E211+E213+E215+E217+E219+E221+E223</f>
        <v>11166.199999999999</v>
      </c>
      <c r="F205" s="131">
        <f t="shared" ref="F205:I205" si="113">F207+F209+F211+F213+F215+F217+F219+F221+F223</f>
        <v>13151.7</v>
      </c>
      <c r="G205" s="131">
        <f t="shared" si="113"/>
        <v>13357.2</v>
      </c>
      <c r="H205" s="131">
        <f t="shared" si="113"/>
        <v>13885.1</v>
      </c>
      <c r="I205" s="131">
        <f t="shared" si="113"/>
        <v>10135</v>
      </c>
      <c r="J205" s="132"/>
    </row>
    <row r="206" spans="1:10" ht="55.5" customHeight="1" x14ac:dyDescent="0.25">
      <c r="A206" s="16">
        <v>192</v>
      </c>
      <c r="B206" s="86" t="s">
        <v>172</v>
      </c>
      <c r="C206" s="87">
        <f>C207</f>
        <v>353.3</v>
      </c>
      <c r="D206" s="92">
        <f>D207</f>
        <v>73.3</v>
      </c>
      <c r="E206" s="89">
        <f t="shared" ref="E206:I206" si="114">E207</f>
        <v>140</v>
      </c>
      <c r="F206" s="224">
        <f t="shared" si="114"/>
        <v>140</v>
      </c>
      <c r="G206" s="89">
        <f t="shared" si="114"/>
        <v>0</v>
      </c>
      <c r="H206" s="89">
        <f t="shared" si="114"/>
        <v>0</v>
      </c>
      <c r="I206" s="89">
        <f t="shared" si="114"/>
        <v>0</v>
      </c>
      <c r="J206" s="91" t="s">
        <v>86</v>
      </c>
    </row>
    <row r="207" spans="1:10" ht="15" x14ac:dyDescent="0.25">
      <c r="A207" s="16">
        <v>193</v>
      </c>
      <c r="B207" s="93" t="s">
        <v>0</v>
      </c>
      <c r="C207" s="87">
        <f>SUM(D207:I207)</f>
        <v>353.3</v>
      </c>
      <c r="D207" s="92">
        <v>73.3</v>
      </c>
      <c r="E207" s="89">
        <v>140</v>
      </c>
      <c r="F207" s="224">
        <v>140</v>
      </c>
      <c r="G207" s="89">
        <v>0</v>
      </c>
      <c r="H207" s="89">
        <v>0</v>
      </c>
      <c r="I207" s="89">
        <v>0</v>
      </c>
      <c r="J207" s="91"/>
    </row>
    <row r="208" spans="1:10" ht="42" customHeight="1" x14ac:dyDescent="0.25">
      <c r="A208" s="16">
        <v>194</v>
      </c>
      <c r="B208" s="86" t="s">
        <v>173</v>
      </c>
      <c r="C208" s="87">
        <f t="shared" ref="C208:I208" si="115">C209</f>
        <v>1167.2</v>
      </c>
      <c r="D208" s="92">
        <f t="shared" si="115"/>
        <v>0</v>
      </c>
      <c r="E208" s="89">
        <f t="shared" si="115"/>
        <v>0</v>
      </c>
      <c r="F208" s="224">
        <f t="shared" si="115"/>
        <v>917.2</v>
      </c>
      <c r="G208" s="89">
        <f t="shared" si="115"/>
        <v>0</v>
      </c>
      <c r="H208" s="89">
        <f t="shared" si="115"/>
        <v>0</v>
      </c>
      <c r="I208" s="89">
        <f t="shared" si="115"/>
        <v>250</v>
      </c>
      <c r="J208" s="91" t="s">
        <v>84</v>
      </c>
    </row>
    <row r="209" spans="1:11" ht="15" x14ac:dyDescent="0.25">
      <c r="A209" s="16">
        <v>195</v>
      </c>
      <c r="B209" s="93" t="s">
        <v>0</v>
      </c>
      <c r="C209" s="87">
        <f>SUM(D209:I209)</f>
        <v>1167.2</v>
      </c>
      <c r="D209" s="92">
        <v>0</v>
      </c>
      <c r="E209" s="89">
        <v>0</v>
      </c>
      <c r="F209" s="224">
        <v>917.2</v>
      </c>
      <c r="G209" s="89">
        <v>0</v>
      </c>
      <c r="H209" s="89">
        <v>0</v>
      </c>
      <c r="I209" s="89">
        <v>250</v>
      </c>
      <c r="J209" s="91"/>
    </row>
    <row r="210" spans="1:11" ht="67.5" customHeight="1" x14ac:dyDescent="0.25">
      <c r="A210" s="16">
        <v>196</v>
      </c>
      <c r="B210" s="86" t="s">
        <v>174</v>
      </c>
      <c r="C210" s="87">
        <f t="shared" ref="C210:I210" si="116">C211</f>
        <v>301.8</v>
      </c>
      <c r="D210" s="92">
        <f t="shared" si="116"/>
        <v>301.8</v>
      </c>
      <c r="E210" s="89">
        <f t="shared" si="116"/>
        <v>0</v>
      </c>
      <c r="F210" s="89">
        <f t="shared" si="116"/>
        <v>0</v>
      </c>
      <c r="G210" s="89">
        <f t="shared" si="116"/>
        <v>0</v>
      </c>
      <c r="H210" s="89">
        <f t="shared" si="116"/>
        <v>0</v>
      </c>
      <c r="I210" s="89">
        <f t="shared" si="116"/>
        <v>0</v>
      </c>
      <c r="J210" s="91" t="s">
        <v>86</v>
      </c>
    </row>
    <row r="211" spans="1:11" ht="15" x14ac:dyDescent="0.25">
      <c r="A211" s="16">
        <v>197</v>
      </c>
      <c r="B211" s="86" t="s">
        <v>0</v>
      </c>
      <c r="C211" s="87">
        <f>SUM(D211:I211)</f>
        <v>301.8</v>
      </c>
      <c r="D211" s="92">
        <v>301.8</v>
      </c>
      <c r="E211" s="89">
        <v>0</v>
      </c>
      <c r="F211" s="89">
        <v>0</v>
      </c>
      <c r="G211" s="89">
        <v>0</v>
      </c>
      <c r="H211" s="89">
        <v>0</v>
      </c>
      <c r="I211" s="89">
        <v>0</v>
      </c>
      <c r="J211" s="91"/>
    </row>
    <row r="212" spans="1:11" ht="40.5" customHeight="1" x14ac:dyDescent="0.25">
      <c r="A212" s="16">
        <v>198</v>
      </c>
      <c r="B212" s="86" t="s">
        <v>175</v>
      </c>
      <c r="C212" s="87">
        <f t="shared" ref="C212:I212" si="117">C213</f>
        <v>123.6</v>
      </c>
      <c r="D212" s="92">
        <f t="shared" si="117"/>
        <v>23.7</v>
      </c>
      <c r="E212" s="89">
        <f t="shared" si="117"/>
        <v>20</v>
      </c>
      <c r="F212" s="224">
        <f t="shared" si="117"/>
        <v>20.8</v>
      </c>
      <c r="G212" s="89">
        <f t="shared" si="117"/>
        <v>21.6</v>
      </c>
      <c r="H212" s="89">
        <f t="shared" si="117"/>
        <v>22.5</v>
      </c>
      <c r="I212" s="89">
        <f t="shared" si="117"/>
        <v>15</v>
      </c>
      <c r="J212" s="91" t="s">
        <v>85</v>
      </c>
    </row>
    <row r="213" spans="1:11" ht="15" x14ac:dyDescent="0.25">
      <c r="A213" s="16">
        <v>199</v>
      </c>
      <c r="B213" s="93" t="s">
        <v>0</v>
      </c>
      <c r="C213" s="87">
        <f>SUM(D213:I213)</f>
        <v>123.6</v>
      </c>
      <c r="D213" s="92">
        <v>23.7</v>
      </c>
      <c r="E213" s="89">
        <v>20</v>
      </c>
      <c r="F213" s="224">
        <v>20.8</v>
      </c>
      <c r="G213" s="89">
        <v>21.6</v>
      </c>
      <c r="H213" s="89">
        <v>22.5</v>
      </c>
      <c r="I213" s="89">
        <v>15</v>
      </c>
      <c r="J213" s="91"/>
    </row>
    <row r="214" spans="1:11" ht="29.25" customHeight="1" x14ac:dyDescent="0.25">
      <c r="A214" s="16">
        <v>200</v>
      </c>
      <c r="B214" s="182" t="s">
        <v>176</v>
      </c>
      <c r="C214" s="102">
        <f>C215</f>
        <v>59050.600000000006</v>
      </c>
      <c r="D214" s="88">
        <f t="shared" ref="D214:I214" si="118">D215</f>
        <v>7703.7</v>
      </c>
      <c r="E214" s="89">
        <f t="shared" si="118"/>
        <v>9641.2999999999993</v>
      </c>
      <c r="F214" s="224">
        <f t="shared" si="118"/>
        <v>10326.4</v>
      </c>
      <c r="G214" s="89">
        <f t="shared" si="118"/>
        <v>11518.4</v>
      </c>
      <c r="H214" s="89">
        <f t="shared" si="118"/>
        <v>11972.8</v>
      </c>
      <c r="I214" s="89">
        <f t="shared" si="118"/>
        <v>7888</v>
      </c>
      <c r="J214" s="91" t="s">
        <v>86</v>
      </c>
    </row>
    <row r="215" spans="1:11" ht="14.25" customHeight="1" x14ac:dyDescent="0.25">
      <c r="A215" s="16">
        <v>201</v>
      </c>
      <c r="B215" s="93" t="s">
        <v>0</v>
      </c>
      <c r="C215" s="87">
        <f>D215+E215+F215+G215+H215+I215</f>
        <v>59050.600000000006</v>
      </c>
      <c r="D215" s="92">
        <v>7703.7</v>
      </c>
      <c r="E215" s="89">
        <v>9641.2999999999993</v>
      </c>
      <c r="F215" s="224">
        <v>10326.4</v>
      </c>
      <c r="G215" s="89">
        <v>11518.4</v>
      </c>
      <c r="H215" s="89">
        <v>11972.8</v>
      </c>
      <c r="I215" s="89">
        <v>7888</v>
      </c>
      <c r="J215" s="91"/>
    </row>
    <row r="216" spans="1:11" ht="92.25" customHeight="1" x14ac:dyDescent="0.25">
      <c r="A216" s="16">
        <v>202</v>
      </c>
      <c r="B216" s="86" t="s">
        <v>177</v>
      </c>
      <c r="C216" s="87">
        <f t="shared" ref="C216:I216" si="119">C217</f>
        <v>0</v>
      </c>
      <c r="D216" s="92">
        <f t="shared" si="119"/>
        <v>0</v>
      </c>
      <c r="E216" s="89">
        <f t="shared" si="119"/>
        <v>0</v>
      </c>
      <c r="F216" s="89">
        <f t="shared" si="119"/>
        <v>0</v>
      </c>
      <c r="G216" s="89">
        <f t="shared" si="119"/>
        <v>0</v>
      </c>
      <c r="H216" s="89">
        <f t="shared" si="119"/>
        <v>0</v>
      </c>
      <c r="I216" s="89">
        <f t="shared" si="119"/>
        <v>0</v>
      </c>
      <c r="J216" s="91" t="s">
        <v>86</v>
      </c>
    </row>
    <row r="217" spans="1:11" ht="15" x14ac:dyDescent="0.25">
      <c r="A217" s="16">
        <v>203</v>
      </c>
      <c r="B217" s="176" t="s">
        <v>0</v>
      </c>
      <c r="C217" s="102">
        <f>SUM(D217:I217)</f>
        <v>0</v>
      </c>
      <c r="D217" s="103">
        <v>0</v>
      </c>
      <c r="E217" s="104">
        <v>0</v>
      </c>
      <c r="F217" s="104">
        <v>0</v>
      </c>
      <c r="G217" s="104">
        <v>0</v>
      </c>
      <c r="H217" s="104">
        <v>0</v>
      </c>
      <c r="I217" s="104">
        <v>0</v>
      </c>
      <c r="J217" s="105"/>
    </row>
    <row r="218" spans="1:11" ht="51" x14ac:dyDescent="0.25">
      <c r="A218" s="16">
        <v>204</v>
      </c>
      <c r="B218" s="86" t="s">
        <v>178</v>
      </c>
      <c r="C218" s="87">
        <f t="shared" ref="C218:I218" si="120">C219</f>
        <v>4918.3999999999996</v>
      </c>
      <c r="D218" s="88">
        <f t="shared" si="120"/>
        <v>606.9</v>
      </c>
      <c r="E218" s="89">
        <f>E219</f>
        <v>519.70000000000005</v>
      </c>
      <c r="F218" s="224">
        <f t="shared" si="120"/>
        <v>638.1</v>
      </c>
      <c r="G218" s="89">
        <f t="shared" si="120"/>
        <v>663.6</v>
      </c>
      <c r="H218" s="89">
        <f t="shared" si="120"/>
        <v>690.1</v>
      </c>
      <c r="I218" s="89">
        <f t="shared" si="120"/>
        <v>1800</v>
      </c>
      <c r="J218" s="91" t="s">
        <v>84</v>
      </c>
    </row>
    <row r="219" spans="1:11" ht="15" x14ac:dyDescent="0.25">
      <c r="A219" s="16">
        <v>205</v>
      </c>
      <c r="B219" s="93" t="s">
        <v>0</v>
      </c>
      <c r="C219" s="87">
        <f>SUM(D219:I219)</f>
        <v>4918.3999999999996</v>
      </c>
      <c r="D219" s="92">
        <v>606.9</v>
      </c>
      <c r="E219" s="89">
        <v>519.70000000000005</v>
      </c>
      <c r="F219" s="224">
        <v>638.1</v>
      </c>
      <c r="G219" s="89">
        <v>663.6</v>
      </c>
      <c r="H219" s="89">
        <v>690.1</v>
      </c>
      <c r="I219" s="89">
        <v>1800</v>
      </c>
      <c r="J219" s="119"/>
    </row>
    <row r="220" spans="1:11" ht="51" x14ac:dyDescent="0.25">
      <c r="A220" s="16">
        <v>206</v>
      </c>
      <c r="B220" s="86" t="s">
        <v>179</v>
      </c>
      <c r="C220" s="87">
        <f t="shared" ref="C220:I222" si="121">C221</f>
        <v>3014.6</v>
      </c>
      <c r="D220" s="92">
        <f t="shared" si="121"/>
        <v>88.3</v>
      </c>
      <c r="E220" s="89">
        <f t="shared" si="121"/>
        <v>167.9</v>
      </c>
      <c r="F220" s="224">
        <f t="shared" si="121"/>
        <v>851.6</v>
      </c>
      <c r="G220" s="89">
        <f t="shared" si="121"/>
        <v>885.7</v>
      </c>
      <c r="H220" s="89">
        <f t="shared" si="121"/>
        <v>921.1</v>
      </c>
      <c r="I220" s="89">
        <f t="shared" si="121"/>
        <v>100</v>
      </c>
      <c r="J220" s="91" t="s">
        <v>86</v>
      </c>
    </row>
    <row r="221" spans="1:11" thickBot="1" x14ac:dyDescent="0.3">
      <c r="A221" s="16">
        <v>207</v>
      </c>
      <c r="B221" s="93" t="s">
        <v>0</v>
      </c>
      <c r="C221" s="175">
        <f>SUM(D221:I221)</f>
        <v>3014.6</v>
      </c>
      <c r="D221" s="92">
        <v>88.3</v>
      </c>
      <c r="E221" s="89">
        <v>167.9</v>
      </c>
      <c r="F221" s="224">
        <v>851.6</v>
      </c>
      <c r="G221" s="89">
        <v>885.7</v>
      </c>
      <c r="H221" s="89">
        <v>921.1</v>
      </c>
      <c r="I221" s="89">
        <v>100</v>
      </c>
      <c r="J221" s="119"/>
    </row>
    <row r="222" spans="1:11" ht="56.25" customHeight="1" x14ac:dyDescent="0.25">
      <c r="A222" s="16">
        <v>208</v>
      </c>
      <c r="B222" s="86" t="s">
        <v>180</v>
      </c>
      <c r="C222" s="87">
        <f t="shared" si="121"/>
        <v>1563.4</v>
      </c>
      <c r="D222" s="92">
        <f t="shared" si="121"/>
        <v>0</v>
      </c>
      <c r="E222" s="89">
        <f t="shared" si="121"/>
        <v>677.3</v>
      </c>
      <c r="F222" s="224">
        <f t="shared" si="121"/>
        <v>257.60000000000002</v>
      </c>
      <c r="G222" s="89">
        <f t="shared" si="121"/>
        <v>267.89999999999998</v>
      </c>
      <c r="H222" s="89">
        <f t="shared" si="121"/>
        <v>278.60000000000002</v>
      </c>
      <c r="I222" s="89">
        <f t="shared" si="121"/>
        <v>82</v>
      </c>
      <c r="J222" s="91" t="s">
        <v>86</v>
      </c>
    </row>
    <row r="223" spans="1:11" thickBot="1" x14ac:dyDescent="0.3">
      <c r="A223" s="16">
        <v>209</v>
      </c>
      <c r="B223" s="93" t="s">
        <v>0</v>
      </c>
      <c r="C223" s="175">
        <f>SUM(D223:I223)</f>
        <v>1563.4</v>
      </c>
      <c r="D223" s="92">
        <v>0</v>
      </c>
      <c r="E223" s="89">
        <v>677.3</v>
      </c>
      <c r="F223" s="224">
        <v>257.60000000000002</v>
      </c>
      <c r="G223" s="89">
        <v>267.89999999999998</v>
      </c>
      <c r="H223" s="89">
        <v>278.60000000000002</v>
      </c>
      <c r="I223" s="89">
        <v>82</v>
      </c>
      <c r="J223" s="119"/>
    </row>
    <row r="224" spans="1:11" thickBot="1" x14ac:dyDescent="0.3">
      <c r="A224" s="16">
        <v>210</v>
      </c>
      <c r="B224" s="183" t="s">
        <v>16</v>
      </c>
      <c r="C224" s="184">
        <f>C225</f>
        <v>1006.9</v>
      </c>
      <c r="D224" s="184">
        <f t="shared" ref="D224:I224" si="122">D225</f>
        <v>181.5</v>
      </c>
      <c r="E224" s="184">
        <f t="shared" si="122"/>
        <v>635.4</v>
      </c>
      <c r="F224" s="184">
        <f t="shared" si="122"/>
        <v>0</v>
      </c>
      <c r="G224" s="184">
        <f t="shared" si="122"/>
        <v>0</v>
      </c>
      <c r="H224" s="184">
        <f t="shared" si="122"/>
        <v>0</v>
      </c>
      <c r="I224" s="184">
        <f t="shared" si="122"/>
        <v>190</v>
      </c>
      <c r="J224" s="185"/>
      <c r="K224" s="4"/>
    </row>
    <row r="225" spans="1:11" ht="15" x14ac:dyDescent="0.25">
      <c r="A225" s="16">
        <v>211</v>
      </c>
      <c r="B225" s="97" t="s">
        <v>0</v>
      </c>
      <c r="C225" s="98">
        <f>D225+E225+F225+G225+H225+I225</f>
        <v>1006.9</v>
      </c>
      <c r="D225" s="99">
        <f t="shared" ref="D225:I225" si="123">D227</f>
        <v>181.5</v>
      </c>
      <c r="E225" s="99">
        <f t="shared" si="123"/>
        <v>635.4</v>
      </c>
      <c r="F225" s="99">
        <f t="shared" si="123"/>
        <v>0</v>
      </c>
      <c r="G225" s="99">
        <f t="shared" si="123"/>
        <v>0</v>
      </c>
      <c r="H225" s="99">
        <f t="shared" si="123"/>
        <v>0</v>
      </c>
      <c r="I225" s="99">
        <f t="shared" si="123"/>
        <v>190</v>
      </c>
      <c r="J225" s="100"/>
    </row>
    <row r="226" spans="1:11" ht="53.25" customHeight="1" x14ac:dyDescent="0.25">
      <c r="A226" s="16">
        <v>212</v>
      </c>
      <c r="B226" s="86" t="s">
        <v>179</v>
      </c>
      <c r="C226" s="87">
        <f t="shared" ref="C226:I226" si="124">C227</f>
        <v>1006.9</v>
      </c>
      <c r="D226" s="92">
        <f t="shared" si="124"/>
        <v>181.5</v>
      </c>
      <c r="E226" s="89">
        <f t="shared" si="124"/>
        <v>635.4</v>
      </c>
      <c r="F226" s="89">
        <f t="shared" si="124"/>
        <v>0</v>
      </c>
      <c r="G226" s="89">
        <f t="shared" si="124"/>
        <v>0</v>
      </c>
      <c r="H226" s="89">
        <f t="shared" si="124"/>
        <v>0</v>
      </c>
      <c r="I226" s="89">
        <f t="shared" si="124"/>
        <v>190</v>
      </c>
      <c r="J226" s="91" t="s">
        <v>86</v>
      </c>
    </row>
    <row r="227" spans="1:11" thickBot="1" x14ac:dyDescent="0.3">
      <c r="A227" s="16">
        <v>213</v>
      </c>
      <c r="B227" s="93" t="s">
        <v>0</v>
      </c>
      <c r="C227" s="87">
        <f>SUM(D227:I227)</f>
        <v>1006.9</v>
      </c>
      <c r="D227" s="92">
        <v>181.5</v>
      </c>
      <c r="E227" s="89">
        <v>635.4</v>
      </c>
      <c r="F227" s="89">
        <v>0</v>
      </c>
      <c r="G227" s="89">
        <v>0</v>
      </c>
      <c r="H227" s="89">
        <v>0</v>
      </c>
      <c r="I227" s="89">
        <v>190</v>
      </c>
      <c r="J227" s="119"/>
    </row>
    <row r="228" spans="1:11" ht="21.75" customHeight="1" thickBot="1" x14ac:dyDescent="0.3">
      <c r="A228" s="16">
        <v>214</v>
      </c>
      <c r="B228" s="207" t="s">
        <v>94</v>
      </c>
      <c r="C228" s="207"/>
      <c r="D228" s="207"/>
      <c r="E228" s="207"/>
      <c r="F228" s="207"/>
      <c r="G228" s="207"/>
      <c r="H228" s="207"/>
      <c r="I228" s="207"/>
      <c r="J228" s="207"/>
    </row>
    <row r="229" spans="1:11" thickBot="1" x14ac:dyDescent="0.3">
      <c r="A229" s="16">
        <v>215</v>
      </c>
      <c r="B229" s="143" t="s">
        <v>17</v>
      </c>
      <c r="C229" s="144">
        <f>C230</f>
        <v>8551.7000000000007</v>
      </c>
      <c r="D229" s="144">
        <f t="shared" ref="D229:I229" si="125">D230</f>
        <v>842.6</v>
      </c>
      <c r="E229" s="144">
        <f t="shared" si="125"/>
        <v>1408.5</v>
      </c>
      <c r="F229" s="144">
        <f t="shared" si="125"/>
        <v>1579.9000000000003</v>
      </c>
      <c r="G229" s="144">
        <f t="shared" si="125"/>
        <v>1424.3000000000002</v>
      </c>
      <c r="H229" s="144">
        <f t="shared" si="125"/>
        <v>1481.1999999999998</v>
      </c>
      <c r="I229" s="144">
        <f t="shared" si="125"/>
        <v>1815.2</v>
      </c>
      <c r="J229" s="145"/>
    </row>
    <row r="230" spans="1:11" thickBot="1" x14ac:dyDescent="0.3">
      <c r="A230" s="16">
        <v>216</v>
      </c>
      <c r="B230" s="146" t="s">
        <v>0</v>
      </c>
      <c r="C230" s="186">
        <f>D230+E230+F230+G230+H230+I230</f>
        <v>8551.7000000000007</v>
      </c>
      <c r="D230" s="168">
        <f t="shared" ref="D230:I230" si="126">D232+D262+D266+D270</f>
        <v>842.6</v>
      </c>
      <c r="E230" s="168">
        <f t="shared" si="126"/>
        <v>1408.5</v>
      </c>
      <c r="F230" s="168">
        <f t="shared" si="126"/>
        <v>1579.9000000000003</v>
      </c>
      <c r="G230" s="168">
        <f t="shared" si="126"/>
        <v>1424.3000000000002</v>
      </c>
      <c r="H230" s="168">
        <f t="shared" si="126"/>
        <v>1481.1999999999998</v>
      </c>
      <c r="I230" s="168">
        <f t="shared" si="126"/>
        <v>1815.2</v>
      </c>
      <c r="J230" s="148"/>
      <c r="K230" s="4"/>
    </row>
    <row r="231" spans="1:11" thickBot="1" x14ac:dyDescent="0.3">
      <c r="A231" s="16">
        <v>217</v>
      </c>
      <c r="B231" s="126" t="s">
        <v>10</v>
      </c>
      <c r="C231" s="149">
        <f>C232</f>
        <v>7958.5999999999995</v>
      </c>
      <c r="D231" s="149">
        <f t="shared" ref="D231:H231" si="127">D232</f>
        <v>770.5</v>
      </c>
      <c r="E231" s="149">
        <f t="shared" si="127"/>
        <v>1336.8999999999999</v>
      </c>
      <c r="F231" s="149">
        <f t="shared" si="127"/>
        <v>1505.5000000000002</v>
      </c>
      <c r="G231" s="149">
        <f t="shared" si="127"/>
        <v>1346.9</v>
      </c>
      <c r="H231" s="149">
        <f t="shared" si="127"/>
        <v>1400.8</v>
      </c>
      <c r="I231" s="149">
        <f>I232</f>
        <v>1598</v>
      </c>
      <c r="J231" s="128"/>
      <c r="K231" s="4"/>
    </row>
    <row r="232" spans="1:11" ht="15" x14ac:dyDescent="0.25">
      <c r="A232" s="16">
        <v>218</v>
      </c>
      <c r="B232" s="129" t="s">
        <v>0</v>
      </c>
      <c r="C232" s="130">
        <f>D232+E232+F232+G232+H232+I232</f>
        <v>7958.5999999999995</v>
      </c>
      <c r="D232" s="131">
        <f>D234+D236+D238+D240+D242+D244+D246+D248+D250+D252+D254+D254+D256+D258+D260</f>
        <v>770.5</v>
      </c>
      <c r="E232" s="131">
        <f>E234+E236+E238+E240+E242+E244+E246+E248+E250+E252+E254+E256+E258+E260</f>
        <v>1336.8999999999999</v>
      </c>
      <c r="F232" s="131">
        <f>F234+F236+F238+F240+F242+F244+F246+F248+F250+F252+F254+F256+F258+F260</f>
        <v>1505.5000000000002</v>
      </c>
      <c r="G232" s="131">
        <f>G234+G236+G238+G240+G242+G244+G246+G248+G250+G252+G254+G256+G258+G260</f>
        <v>1346.9</v>
      </c>
      <c r="H232" s="131">
        <f>H234+H236+H238+H240+H242+H244+H246+H248+H250+H252+H254+H256+H258+H260</f>
        <v>1400.8</v>
      </c>
      <c r="I232" s="131">
        <f>I234+I236+I238+I240+I242+I244+I246+I248+I250+I252+I254+I256+I258+I260</f>
        <v>1598</v>
      </c>
      <c r="J232" s="132"/>
    </row>
    <row r="233" spans="1:11" ht="53.25" customHeight="1" x14ac:dyDescent="0.25">
      <c r="A233" s="16">
        <v>219</v>
      </c>
      <c r="B233" s="86" t="s">
        <v>181</v>
      </c>
      <c r="C233" s="87">
        <f t="shared" ref="C233:I233" si="128">C234</f>
        <v>20</v>
      </c>
      <c r="D233" s="92">
        <f t="shared" si="128"/>
        <v>0</v>
      </c>
      <c r="E233" s="89">
        <f t="shared" si="128"/>
        <v>0</v>
      </c>
      <c r="F233" s="89">
        <f t="shared" si="128"/>
        <v>0</v>
      </c>
      <c r="G233" s="89">
        <f t="shared" si="128"/>
        <v>0</v>
      </c>
      <c r="H233" s="90">
        <f t="shared" si="128"/>
        <v>0</v>
      </c>
      <c r="I233" s="89">
        <f t="shared" si="128"/>
        <v>20</v>
      </c>
      <c r="J233" s="91" t="s">
        <v>87</v>
      </c>
    </row>
    <row r="234" spans="1:11" ht="15" x14ac:dyDescent="0.25">
      <c r="A234" s="16">
        <v>220</v>
      </c>
      <c r="B234" s="93" t="s">
        <v>0</v>
      </c>
      <c r="C234" s="87">
        <f>SUM(D234,E234,F234,G234,H234)+I234</f>
        <v>20</v>
      </c>
      <c r="D234" s="92">
        <v>0</v>
      </c>
      <c r="E234" s="89">
        <v>0</v>
      </c>
      <c r="F234" s="89">
        <v>0</v>
      </c>
      <c r="G234" s="89">
        <v>0</v>
      </c>
      <c r="H234" s="90">
        <v>0</v>
      </c>
      <c r="I234" s="89">
        <v>20</v>
      </c>
      <c r="J234" s="119"/>
    </row>
    <row r="235" spans="1:11" ht="52.5" customHeight="1" x14ac:dyDescent="0.25">
      <c r="A235" s="16">
        <v>221</v>
      </c>
      <c r="B235" s="86" t="s">
        <v>206</v>
      </c>
      <c r="C235" s="87">
        <f t="shared" ref="C235:H235" si="129">C236</f>
        <v>178.6</v>
      </c>
      <c r="D235" s="92">
        <f t="shared" si="129"/>
        <v>28.5</v>
      </c>
      <c r="E235" s="89">
        <f t="shared" si="129"/>
        <v>28.3</v>
      </c>
      <c r="F235" s="224">
        <f t="shared" si="129"/>
        <v>29.4</v>
      </c>
      <c r="G235" s="89">
        <f t="shared" si="129"/>
        <v>30.6</v>
      </c>
      <c r="H235" s="89">
        <f t="shared" si="129"/>
        <v>31.8</v>
      </c>
      <c r="I235" s="89">
        <f>I236</f>
        <v>30</v>
      </c>
      <c r="J235" s="91" t="s">
        <v>87</v>
      </c>
    </row>
    <row r="236" spans="1:11" ht="15" x14ac:dyDescent="0.25">
      <c r="A236" s="16">
        <v>222</v>
      </c>
      <c r="B236" s="93" t="s">
        <v>0</v>
      </c>
      <c r="C236" s="87">
        <f>SUM(D236:I236)</f>
        <v>178.6</v>
      </c>
      <c r="D236" s="92">
        <v>28.5</v>
      </c>
      <c r="E236" s="89">
        <v>28.3</v>
      </c>
      <c r="F236" s="224">
        <v>29.4</v>
      </c>
      <c r="G236" s="89">
        <v>30.6</v>
      </c>
      <c r="H236" s="89">
        <v>31.8</v>
      </c>
      <c r="I236" s="89">
        <v>30</v>
      </c>
      <c r="J236" s="91"/>
    </row>
    <row r="237" spans="1:11" ht="78.75" customHeight="1" x14ac:dyDescent="0.25">
      <c r="A237" s="16">
        <v>223</v>
      </c>
      <c r="B237" s="86" t="s">
        <v>182</v>
      </c>
      <c r="C237" s="87">
        <f t="shared" ref="C237:I237" si="130">C238</f>
        <v>3904.4</v>
      </c>
      <c r="D237" s="92">
        <f t="shared" si="130"/>
        <v>0</v>
      </c>
      <c r="E237" s="89">
        <f t="shared" si="130"/>
        <v>933</v>
      </c>
      <c r="F237" s="224">
        <f t="shared" si="130"/>
        <v>875</v>
      </c>
      <c r="G237" s="89">
        <f t="shared" si="130"/>
        <v>910</v>
      </c>
      <c r="H237" s="89">
        <f t="shared" si="130"/>
        <v>946.4</v>
      </c>
      <c r="I237" s="89">
        <f t="shared" si="130"/>
        <v>240</v>
      </c>
      <c r="J237" s="91" t="s">
        <v>99</v>
      </c>
    </row>
    <row r="238" spans="1:11" ht="15" x14ac:dyDescent="0.25">
      <c r="A238" s="16">
        <v>224</v>
      </c>
      <c r="B238" s="86" t="s">
        <v>0</v>
      </c>
      <c r="C238" s="87">
        <f>SUM(D238:I238)</f>
        <v>3904.4</v>
      </c>
      <c r="D238" s="92">
        <v>0</v>
      </c>
      <c r="E238" s="89">
        <v>933</v>
      </c>
      <c r="F238" s="224">
        <v>875</v>
      </c>
      <c r="G238" s="89">
        <v>910</v>
      </c>
      <c r="H238" s="89">
        <v>946.4</v>
      </c>
      <c r="I238" s="89">
        <v>240</v>
      </c>
      <c r="J238" s="91"/>
    </row>
    <row r="239" spans="1:11" ht="66" customHeight="1" x14ac:dyDescent="0.25">
      <c r="A239" s="16">
        <v>225</v>
      </c>
      <c r="B239" s="86" t="s">
        <v>183</v>
      </c>
      <c r="C239" s="87">
        <f t="shared" ref="C239:I239" si="131">C240</f>
        <v>684.9</v>
      </c>
      <c r="D239" s="92">
        <f t="shared" si="131"/>
        <v>148.9</v>
      </c>
      <c r="E239" s="89">
        <f t="shared" si="131"/>
        <v>94.3</v>
      </c>
      <c r="F239" s="224">
        <f t="shared" si="131"/>
        <v>138.6</v>
      </c>
      <c r="G239" s="89">
        <f t="shared" si="131"/>
        <v>102</v>
      </c>
      <c r="H239" s="89">
        <f t="shared" si="131"/>
        <v>106.1</v>
      </c>
      <c r="I239" s="89">
        <f t="shared" si="131"/>
        <v>95</v>
      </c>
      <c r="J239" s="91" t="s">
        <v>88</v>
      </c>
    </row>
    <row r="240" spans="1:11" ht="15" x14ac:dyDescent="0.25">
      <c r="A240" s="16">
        <v>226</v>
      </c>
      <c r="B240" s="93" t="s">
        <v>0</v>
      </c>
      <c r="C240" s="87">
        <f>SUM(D240:I240)</f>
        <v>684.9</v>
      </c>
      <c r="D240" s="92">
        <v>148.9</v>
      </c>
      <c r="E240" s="89">
        <v>94.3</v>
      </c>
      <c r="F240" s="224">
        <v>138.6</v>
      </c>
      <c r="G240" s="89">
        <v>102</v>
      </c>
      <c r="H240" s="89">
        <v>106.1</v>
      </c>
      <c r="I240" s="89">
        <v>95</v>
      </c>
      <c r="J240" s="91"/>
    </row>
    <row r="241" spans="1:10" ht="25.5" x14ac:dyDescent="0.25">
      <c r="A241" s="16">
        <v>227</v>
      </c>
      <c r="B241" s="93" t="s">
        <v>184</v>
      </c>
      <c r="C241" s="87">
        <f t="shared" ref="C241:H241" si="132">C242</f>
        <v>746.1</v>
      </c>
      <c r="D241" s="92">
        <f>D242</f>
        <v>309.8</v>
      </c>
      <c r="E241" s="89">
        <f t="shared" si="132"/>
        <v>0</v>
      </c>
      <c r="F241" s="89">
        <f t="shared" si="132"/>
        <v>0</v>
      </c>
      <c r="G241" s="89">
        <f t="shared" si="132"/>
        <v>0</v>
      </c>
      <c r="H241" s="89">
        <f t="shared" si="132"/>
        <v>0</v>
      </c>
      <c r="I241" s="89">
        <f>I242</f>
        <v>436.3</v>
      </c>
      <c r="J241" s="91" t="s">
        <v>89</v>
      </c>
    </row>
    <row r="242" spans="1:10" ht="15" x14ac:dyDescent="0.25">
      <c r="A242" s="16">
        <v>228</v>
      </c>
      <c r="B242" s="93" t="s">
        <v>0</v>
      </c>
      <c r="C242" s="87">
        <f>SUM(D242:I242)</f>
        <v>746.1</v>
      </c>
      <c r="D242" s="92">
        <v>309.8</v>
      </c>
      <c r="E242" s="89">
        <v>0</v>
      </c>
      <c r="F242" s="89">
        <v>0</v>
      </c>
      <c r="G242" s="89">
        <v>0</v>
      </c>
      <c r="H242" s="89">
        <v>0</v>
      </c>
      <c r="I242" s="89">
        <v>436.3</v>
      </c>
      <c r="J242" s="91"/>
    </row>
    <row r="243" spans="1:10" ht="106.5" customHeight="1" x14ac:dyDescent="0.25">
      <c r="A243" s="16">
        <v>229</v>
      </c>
      <c r="B243" s="86" t="s">
        <v>185</v>
      </c>
      <c r="C243" s="87">
        <f t="shared" ref="C243:I243" si="133">C244</f>
        <v>673.9</v>
      </c>
      <c r="D243" s="92">
        <f t="shared" si="133"/>
        <v>120</v>
      </c>
      <c r="E243" s="89">
        <f t="shared" si="133"/>
        <v>30.1</v>
      </c>
      <c r="F243" s="224">
        <f t="shared" si="133"/>
        <v>123.9</v>
      </c>
      <c r="G243" s="89">
        <f t="shared" si="133"/>
        <v>128.9</v>
      </c>
      <c r="H243" s="89">
        <f>H244</f>
        <v>134</v>
      </c>
      <c r="I243" s="89">
        <f t="shared" si="133"/>
        <v>137</v>
      </c>
      <c r="J243" s="91" t="s">
        <v>89</v>
      </c>
    </row>
    <row r="244" spans="1:10" ht="15" x14ac:dyDescent="0.25">
      <c r="A244" s="16">
        <v>230</v>
      </c>
      <c r="B244" s="86" t="s">
        <v>0</v>
      </c>
      <c r="C244" s="87">
        <f>SUM(D244:I244)</f>
        <v>673.9</v>
      </c>
      <c r="D244" s="92">
        <v>120</v>
      </c>
      <c r="E244" s="89">
        <v>30.1</v>
      </c>
      <c r="F244" s="224">
        <v>123.9</v>
      </c>
      <c r="G244" s="89">
        <v>128.9</v>
      </c>
      <c r="H244" s="89">
        <v>134</v>
      </c>
      <c r="I244" s="89">
        <v>137</v>
      </c>
      <c r="J244" s="91"/>
    </row>
    <row r="245" spans="1:10" ht="67.5" customHeight="1" x14ac:dyDescent="0.25">
      <c r="A245" s="16">
        <v>231</v>
      </c>
      <c r="B245" s="86" t="s">
        <v>186</v>
      </c>
      <c r="C245" s="87">
        <f t="shared" ref="C245:I245" si="134">C246</f>
        <v>480</v>
      </c>
      <c r="D245" s="92">
        <f t="shared" si="134"/>
        <v>71</v>
      </c>
      <c r="E245" s="89">
        <f t="shared" si="134"/>
        <v>89</v>
      </c>
      <c r="F245" s="224">
        <f t="shared" si="134"/>
        <v>170</v>
      </c>
      <c r="G245" s="89">
        <f t="shared" si="134"/>
        <v>0</v>
      </c>
      <c r="H245" s="89">
        <f t="shared" si="134"/>
        <v>0</v>
      </c>
      <c r="I245" s="89">
        <f t="shared" si="134"/>
        <v>150</v>
      </c>
      <c r="J245" s="91" t="s">
        <v>99</v>
      </c>
    </row>
    <row r="246" spans="1:10" ht="15" x14ac:dyDescent="0.25">
      <c r="A246" s="16">
        <v>232</v>
      </c>
      <c r="B246" s="93" t="s">
        <v>0</v>
      </c>
      <c r="C246" s="87">
        <f>SUM(D246:I246)</f>
        <v>480</v>
      </c>
      <c r="D246" s="92">
        <v>71</v>
      </c>
      <c r="E246" s="89">
        <v>89</v>
      </c>
      <c r="F246" s="224">
        <v>170</v>
      </c>
      <c r="G246" s="89">
        <v>0</v>
      </c>
      <c r="H246" s="89">
        <v>0</v>
      </c>
      <c r="I246" s="89">
        <v>150</v>
      </c>
      <c r="J246" s="91"/>
    </row>
    <row r="247" spans="1:10" ht="41.25" customHeight="1" x14ac:dyDescent="0.25">
      <c r="A247" s="16">
        <v>233</v>
      </c>
      <c r="B247" s="86" t="s">
        <v>187</v>
      </c>
      <c r="C247" s="87">
        <f t="shared" ref="C247:I247" si="135">C248</f>
        <v>397.2</v>
      </c>
      <c r="D247" s="92">
        <f>D248</f>
        <v>63.4</v>
      </c>
      <c r="E247" s="89">
        <f t="shared" si="135"/>
        <v>62.9</v>
      </c>
      <c r="F247" s="224">
        <f t="shared" si="135"/>
        <v>65.400000000000006</v>
      </c>
      <c r="G247" s="89">
        <f t="shared" si="135"/>
        <v>68</v>
      </c>
      <c r="H247" s="89">
        <f t="shared" si="135"/>
        <v>70.8</v>
      </c>
      <c r="I247" s="89">
        <f t="shared" si="135"/>
        <v>66.7</v>
      </c>
      <c r="J247" s="91" t="s">
        <v>101</v>
      </c>
    </row>
    <row r="248" spans="1:10" ht="15" x14ac:dyDescent="0.25">
      <c r="A248" s="16">
        <v>234</v>
      </c>
      <c r="B248" s="86" t="s">
        <v>0</v>
      </c>
      <c r="C248" s="87">
        <f>SUM(D248:I248)</f>
        <v>397.2</v>
      </c>
      <c r="D248" s="92">
        <v>63.4</v>
      </c>
      <c r="E248" s="89">
        <v>62.9</v>
      </c>
      <c r="F248" s="224">
        <v>65.400000000000006</v>
      </c>
      <c r="G248" s="89">
        <v>68</v>
      </c>
      <c r="H248" s="89">
        <v>70.8</v>
      </c>
      <c r="I248" s="89">
        <v>66.7</v>
      </c>
      <c r="J248" s="91"/>
    </row>
    <row r="249" spans="1:10" ht="63.75" x14ac:dyDescent="0.25">
      <c r="A249" s="16">
        <v>235</v>
      </c>
      <c r="B249" s="86" t="s">
        <v>188</v>
      </c>
      <c r="C249" s="87">
        <f t="shared" ref="C249:I249" si="136">C250</f>
        <v>700.5</v>
      </c>
      <c r="D249" s="92">
        <f t="shared" si="136"/>
        <v>28.9</v>
      </c>
      <c r="E249" s="89">
        <f t="shared" si="136"/>
        <v>99.3</v>
      </c>
      <c r="F249" s="224">
        <f t="shared" si="136"/>
        <v>103.2</v>
      </c>
      <c r="G249" s="89">
        <f t="shared" si="136"/>
        <v>107.4</v>
      </c>
      <c r="H249" s="89">
        <f t="shared" si="136"/>
        <v>111.7</v>
      </c>
      <c r="I249" s="89">
        <f t="shared" si="136"/>
        <v>250</v>
      </c>
      <c r="J249" s="91" t="s">
        <v>99</v>
      </c>
    </row>
    <row r="250" spans="1:10" ht="15" x14ac:dyDescent="0.25">
      <c r="A250" s="16">
        <v>236</v>
      </c>
      <c r="B250" s="86" t="s">
        <v>0</v>
      </c>
      <c r="C250" s="87">
        <f>SUM(D250:I250)</f>
        <v>700.5</v>
      </c>
      <c r="D250" s="92">
        <v>28.9</v>
      </c>
      <c r="E250" s="89">
        <v>99.3</v>
      </c>
      <c r="F250" s="224">
        <v>103.2</v>
      </c>
      <c r="G250" s="89">
        <v>107.4</v>
      </c>
      <c r="H250" s="89">
        <v>111.7</v>
      </c>
      <c r="I250" s="89">
        <v>250</v>
      </c>
      <c r="J250" s="91"/>
    </row>
    <row r="251" spans="1:10" ht="66.75" customHeight="1" x14ac:dyDescent="0.25">
      <c r="A251" s="16">
        <v>237</v>
      </c>
      <c r="B251" s="86" t="s">
        <v>189</v>
      </c>
      <c r="C251" s="87">
        <f t="shared" ref="C251:I257" si="137">C252</f>
        <v>150</v>
      </c>
      <c r="D251" s="92">
        <f t="shared" si="137"/>
        <v>0</v>
      </c>
      <c r="E251" s="89">
        <f t="shared" si="137"/>
        <v>0</v>
      </c>
      <c r="F251" s="89">
        <f t="shared" si="137"/>
        <v>0</v>
      </c>
      <c r="G251" s="89">
        <f t="shared" si="137"/>
        <v>0</v>
      </c>
      <c r="H251" s="89">
        <f t="shared" si="137"/>
        <v>0</v>
      </c>
      <c r="I251" s="89">
        <f t="shared" si="137"/>
        <v>150</v>
      </c>
      <c r="J251" s="91" t="s">
        <v>101</v>
      </c>
    </row>
    <row r="252" spans="1:10" ht="15" x14ac:dyDescent="0.25">
      <c r="A252" s="16">
        <v>238</v>
      </c>
      <c r="B252" s="86" t="s">
        <v>0</v>
      </c>
      <c r="C252" s="87">
        <f>SUM(D252:I252)</f>
        <v>150</v>
      </c>
      <c r="D252" s="92">
        <v>0</v>
      </c>
      <c r="E252" s="89">
        <v>0</v>
      </c>
      <c r="F252" s="89">
        <v>0</v>
      </c>
      <c r="G252" s="89">
        <v>0</v>
      </c>
      <c r="H252" s="89">
        <v>0</v>
      </c>
      <c r="I252" s="89">
        <v>150</v>
      </c>
      <c r="J252" s="91"/>
    </row>
    <row r="253" spans="1:10" ht="52.5" customHeight="1" x14ac:dyDescent="0.25">
      <c r="A253" s="16">
        <v>239</v>
      </c>
      <c r="B253" s="86" t="s">
        <v>190</v>
      </c>
      <c r="C253" s="87">
        <f t="shared" si="137"/>
        <v>3</v>
      </c>
      <c r="D253" s="92">
        <f t="shared" si="137"/>
        <v>0</v>
      </c>
      <c r="E253" s="89">
        <f t="shared" si="137"/>
        <v>0</v>
      </c>
      <c r="F253" s="89">
        <f t="shared" si="137"/>
        <v>0</v>
      </c>
      <c r="G253" s="89">
        <f t="shared" si="137"/>
        <v>0</v>
      </c>
      <c r="H253" s="90">
        <f t="shared" si="137"/>
        <v>0</v>
      </c>
      <c r="I253" s="89">
        <f t="shared" si="137"/>
        <v>3</v>
      </c>
      <c r="J253" s="91" t="s">
        <v>90</v>
      </c>
    </row>
    <row r="254" spans="1:10" ht="15" x14ac:dyDescent="0.25">
      <c r="A254" s="16">
        <v>240</v>
      </c>
      <c r="B254" s="86" t="s">
        <v>0</v>
      </c>
      <c r="C254" s="87">
        <f>SUM(D254:I254)</f>
        <v>3</v>
      </c>
      <c r="D254" s="92">
        <v>0</v>
      </c>
      <c r="E254" s="89">
        <v>0</v>
      </c>
      <c r="F254" s="89">
        <v>0</v>
      </c>
      <c r="G254" s="89">
        <v>0</v>
      </c>
      <c r="H254" s="90">
        <v>0</v>
      </c>
      <c r="I254" s="89">
        <v>3</v>
      </c>
      <c r="J254" s="91"/>
    </row>
    <row r="255" spans="1:10" ht="40.5" customHeight="1" x14ac:dyDescent="0.25">
      <c r="A255" s="16">
        <v>241</v>
      </c>
      <c r="B255" s="86" t="s">
        <v>191</v>
      </c>
      <c r="C255" s="87">
        <f t="shared" si="137"/>
        <v>0</v>
      </c>
      <c r="D255" s="92">
        <f t="shared" si="137"/>
        <v>0</v>
      </c>
      <c r="E255" s="89">
        <f t="shared" si="137"/>
        <v>0</v>
      </c>
      <c r="F255" s="89">
        <f t="shared" si="137"/>
        <v>0</v>
      </c>
      <c r="G255" s="89">
        <f t="shared" si="137"/>
        <v>0</v>
      </c>
      <c r="H255" s="90">
        <f t="shared" si="137"/>
        <v>0</v>
      </c>
      <c r="I255" s="89">
        <f t="shared" si="137"/>
        <v>0</v>
      </c>
      <c r="J255" s="91" t="s">
        <v>101</v>
      </c>
    </row>
    <row r="256" spans="1:10" ht="15" x14ac:dyDescent="0.25">
      <c r="A256" s="16">
        <v>242</v>
      </c>
      <c r="B256" s="86" t="s">
        <v>0</v>
      </c>
      <c r="C256" s="87">
        <f>SUM(D256:I256)</f>
        <v>0</v>
      </c>
      <c r="D256" s="92">
        <v>0</v>
      </c>
      <c r="E256" s="89">
        <v>0</v>
      </c>
      <c r="F256" s="89">
        <v>0</v>
      </c>
      <c r="G256" s="89">
        <v>0</v>
      </c>
      <c r="H256" s="90">
        <v>0</v>
      </c>
      <c r="I256" s="89">
        <v>0</v>
      </c>
      <c r="J256" s="91"/>
    </row>
    <row r="257" spans="1:11" ht="52.5" customHeight="1" x14ac:dyDescent="0.25">
      <c r="A257" s="16">
        <v>243</v>
      </c>
      <c r="B257" s="86" t="s">
        <v>192</v>
      </c>
      <c r="C257" s="87">
        <f t="shared" si="137"/>
        <v>5</v>
      </c>
      <c r="D257" s="92">
        <f t="shared" si="137"/>
        <v>0</v>
      </c>
      <c r="E257" s="89">
        <f t="shared" si="137"/>
        <v>0</v>
      </c>
      <c r="F257" s="89">
        <f t="shared" si="137"/>
        <v>0</v>
      </c>
      <c r="G257" s="89">
        <f t="shared" si="137"/>
        <v>0</v>
      </c>
      <c r="H257" s="90">
        <f t="shared" si="137"/>
        <v>0</v>
      </c>
      <c r="I257" s="89">
        <f t="shared" si="137"/>
        <v>5</v>
      </c>
      <c r="J257" s="91" t="s">
        <v>90</v>
      </c>
    </row>
    <row r="258" spans="1:11" ht="15" x14ac:dyDescent="0.25">
      <c r="A258" s="16">
        <v>244</v>
      </c>
      <c r="B258" s="86" t="s">
        <v>0</v>
      </c>
      <c r="C258" s="87">
        <f>SUM(D258:I258)</f>
        <v>5</v>
      </c>
      <c r="D258" s="92">
        <v>0</v>
      </c>
      <c r="E258" s="89">
        <v>0</v>
      </c>
      <c r="F258" s="89">
        <v>0</v>
      </c>
      <c r="G258" s="89">
        <v>0</v>
      </c>
      <c r="H258" s="90">
        <v>0</v>
      </c>
      <c r="I258" s="89">
        <v>5</v>
      </c>
      <c r="J258" s="91"/>
    </row>
    <row r="259" spans="1:11" ht="40.5" customHeight="1" x14ac:dyDescent="0.25">
      <c r="A259" s="16">
        <v>245</v>
      </c>
      <c r="B259" s="86" t="s">
        <v>193</v>
      </c>
      <c r="C259" s="87">
        <f>C260</f>
        <v>15</v>
      </c>
      <c r="D259" s="88">
        <f>D260</f>
        <v>0</v>
      </c>
      <c r="E259" s="89">
        <f t="shared" ref="E259:I259" si="138">E260</f>
        <v>0</v>
      </c>
      <c r="F259" s="89">
        <f t="shared" si="138"/>
        <v>0</v>
      </c>
      <c r="G259" s="89">
        <f t="shared" si="138"/>
        <v>0</v>
      </c>
      <c r="H259" s="89">
        <f t="shared" si="138"/>
        <v>0</v>
      </c>
      <c r="I259" s="89">
        <f t="shared" si="138"/>
        <v>15</v>
      </c>
      <c r="J259" s="91" t="s">
        <v>91</v>
      </c>
    </row>
    <row r="260" spans="1:11" thickBot="1" x14ac:dyDescent="0.3">
      <c r="A260" s="16">
        <v>246</v>
      </c>
      <c r="B260" s="101" t="s">
        <v>0</v>
      </c>
      <c r="C260" s="102">
        <f>D260+E260+F260+G260+H260+I260</f>
        <v>15</v>
      </c>
      <c r="D260" s="103">
        <v>0</v>
      </c>
      <c r="E260" s="104">
        <v>0</v>
      </c>
      <c r="F260" s="104">
        <v>0</v>
      </c>
      <c r="G260" s="104">
        <v>0</v>
      </c>
      <c r="H260" s="134">
        <v>0</v>
      </c>
      <c r="I260" s="104">
        <v>15</v>
      </c>
      <c r="J260" s="105"/>
    </row>
    <row r="261" spans="1:11" thickBot="1" x14ac:dyDescent="0.3">
      <c r="A261" s="16">
        <v>247</v>
      </c>
      <c r="B261" s="94" t="s">
        <v>16</v>
      </c>
      <c r="C261" s="95">
        <f>C262</f>
        <v>100</v>
      </c>
      <c r="D261" s="95">
        <f t="shared" ref="D261:I261" si="139">D262</f>
        <v>0</v>
      </c>
      <c r="E261" s="95">
        <f t="shared" si="139"/>
        <v>0</v>
      </c>
      <c r="F261" s="95">
        <f t="shared" si="139"/>
        <v>0</v>
      </c>
      <c r="G261" s="95">
        <f t="shared" si="139"/>
        <v>0</v>
      </c>
      <c r="H261" s="95">
        <f t="shared" si="139"/>
        <v>0</v>
      </c>
      <c r="I261" s="95">
        <f t="shared" si="139"/>
        <v>100</v>
      </c>
      <c r="J261" s="187"/>
      <c r="K261" s="4"/>
    </row>
    <row r="262" spans="1:11" ht="15" x14ac:dyDescent="0.25">
      <c r="A262" s="16">
        <v>248</v>
      </c>
      <c r="B262" s="97" t="s">
        <v>0</v>
      </c>
      <c r="C262" s="98">
        <f>D262+E262+F262+G262+H262+I262</f>
        <v>100</v>
      </c>
      <c r="D262" s="98">
        <f>D264</f>
        <v>0</v>
      </c>
      <c r="E262" s="98">
        <f t="shared" ref="E262:I262" si="140">E264</f>
        <v>0</v>
      </c>
      <c r="F262" s="98">
        <f t="shared" si="140"/>
        <v>0</v>
      </c>
      <c r="G262" s="98">
        <f t="shared" si="140"/>
        <v>0</v>
      </c>
      <c r="H262" s="98">
        <f t="shared" si="140"/>
        <v>0</v>
      </c>
      <c r="I262" s="98">
        <f t="shared" si="140"/>
        <v>100</v>
      </c>
      <c r="J262" s="100"/>
    </row>
    <row r="263" spans="1:11" ht="40.5" customHeight="1" x14ac:dyDescent="0.25">
      <c r="A263" s="16">
        <v>249</v>
      </c>
      <c r="B263" s="86" t="s">
        <v>194</v>
      </c>
      <c r="C263" s="87">
        <f t="shared" ref="C263:I263" si="141">C264</f>
        <v>100</v>
      </c>
      <c r="D263" s="92">
        <f t="shared" si="141"/>
        <v>0</v>
      </c>
      <c r="E263" s="89">
        <f t="shared" si="141"/>
        <v>0</v>
      </c>
      <c r="F263" s="89">
        <f t="shared" si="141"/>
        <v>0</v>
      </c>
      <c r="G263" s="89">
        <f t="shared" si="141"/>
        <v>0</v>
      </c>
      <c r="H263" s="90">
        <f t="shared" si="141"/>
        <v>0</v>
      </c>
      <c r="I263" s="89">
        <f t="shared" si="141"/>
        <v>100</v>
      </c>
      <c r="J263" s="91" t="s">
        <v>99</v>
      </c>
    </row>
    <row r="264" spans="1:11" thickBot="1" x14ac:dyDescent="0.3">
      <c r="A264" s="16">
        <v>250</v>
      </c>
      <c r="B264" s="93" t="s">
        <v>0</v>
      </c>
      <c r="C264" s="87">
        <f>SUM(D264:I264)</f>
        <v>100</v>
      </c>
      <c r="D264" s="92">
        <v>0</v>
      </c>
      <c r="E264" s="89">
        <v>0</v>
      </c>
      <c r="F264" s="89">
        <v>0</v>
      </c>
      <c r="G264" s="89">
        <v>0</v>
      </c>
      <c r="H264" s="90">
        <v>0</v>
      </c>
      <c r="I264" s="89">
        <v>100</v>
      </c>
      <c r="J264" s="119"/>
    </row>
    <row r="265" spans="1:11" thickBot="1" x14ac:dyDescent="0.3">
      <c r="A265" s="16">
        <v>251</v>
      </c>
      <c r="B265" s="177" t="s">
        <v>12</v>
      </c>
      <c r="C265" s="178">
        <f>C266</f>
        <v>124.39999999999999</v>
      </c>
      <c r="D265" s="178">
        <f>D266</f>
        <v>20</v>
      </c>
      <c r="E265" s="178">
        <f t="shared" ref="E265:I265" si="142">E266</f>
        <v>19.899999999999999</v>
      </c>
      <c r="F265" s="178">
        <f t="shared" si="142"/>
        <v>20.7</v>
      </c>
      <c r="G265" s="178">
        <f t="shared" si="142"/>
        <v>21.5</v>
      </c>
      <c r="H265" s="178">
        <f t="shared" si="142"/>
        <v>22.3</v>
      </c>
      <c r="I265" s="178">
        <f t="shared" si="142"/>
        <v>20</v>
      </c>
      <c r="J265" s="179"/>
    </row>
    <row r="266" spans="1:11" ht="15" x14ac:dyDescent="0.25">
      <c r="A266" s="16">
        <v>252</v>
      </c>
      <c r="B266" s="164" t="s">
        <v>0</v>
      </c>
      <c r="C266" s="180">
        <f>D266+E266+F266+G266+H266+I266</f>
        <v>124.39999999999999</v>
      </c>
      <c r="D266" s="166">
        <f>D268</f>
        <v>20</v>
      </c>
      <c r="E266" s="166">
        <f t="shared" ref="E266:I266" si="143">E268</f>
        <v>19.899999999999999</v>
      </c>
      <c r="F266" s="166">
        <f t="shared" si="143"/>
        <v>20.7</v>
      </c>
      <c r="G266" s="166">
        <f t="shared" si="143"/>
        <v>21.5</v>
      </c>
      <c r="H266" s="166">
        <f t="shared" si="143"/>
        <v>22.3</v>
      </c>
      <c r="I266" s="166">
        <f t="shared" si="143"/>
        <v>20</v>
      </c>
      <c r="J266" s="181"/>
    </row>
    <row r="267" spans="1:11" ht="40.5" customHeight="1" x14ac:dyDescent="0.25">
      <c r="A267" s="16">
        <v>253</v>
      </c>
      <c r="B267" s="86" t="s">
        <v>195</v>
      </c>
      <c r="C267" s="87">
        <f t="shared" ref="C267:I267" si="144">C268</f>
        <v>124.39999999999999</v>
      </c>
      <c r="D267" s="92">
        <f t="shared" si="144"/>
        <v>20</v>
      </c>
      <c r="E267" s="89">
        <f t="shared" si="144"/>
        <v>19.899999999999999</v>
      </c>
      <c r="F267" s="224">
        <f t="shared" si="144"/>
        <v>20.7</v>
      </c>
      <c r="G267" s="89">
        <f t="shared" si="144"/>
        <v>21.5</v>
      </c>
      <c r="H267" s="89">
        <f t="shared" si="144"/>
        <v>22.3</v>
      </c>
      <c r="I267" s="89">
        <f t="shared" si="144"/>
        <v>20</v>
      </c>
      <c r="J267" s="91" t="s">
        <v>89</v>
      </c>
    </row>
    <row r="268" spans="1:11" thickBot="1" x14ac:dyDescent="0.3">
      <c r="A268" s="16">
        <v>254</v>
      </c>
      <c r="B268" s="86" t="s">
        <v>0</v>
      </c>
      <c r="C268" s="87">
        <f>SUM(D268:I268)</f>
        <v>124.39999999999999</v>
      </c>
      <c r="D268" s="92">
        <v>20</v>
      </c>
      <c r="E268" s="89">
        <v>19.899999999999999</v>
      </c>
      <c r="F268" s="224">
        <v>20.7</v>
      </c>
      <c r="G268" s="89">
        <v>21.5</v>
      </c>
      <c r="H268" s="89">
        <v>22.3</v>
      </c>
      <c r="I268" s="89">
        <v>20</v>
      </c>
      <c r="J268" s="91"/>
    </row>
    <row r="269" spans="1:11" ht="26.25" thickBot="1" x14ac:dyDescent="0.3">
      <c r="A269" s="16">
        <v>255</v>
      </c>
      <c r="B269" s="188" t="s">
        <v>11</v>
      </c>
      <c r="C269" s="107">
        <f t="shared" ref="C269:I269" si="145">C270</f>
        <v>368.7</v>
      </c>
      <c r="D269" s="107">
        <f t="shared" si="145"/>
        <v>52.1</v>
      </c>
      <c r="E269" s="107">
        <f t="shared" si="145"/>
        <v>51.7</v>
      </c>
      <c r="F269" s="107">
        <f t="shared" si="145"/>
        <v>53.7</v>
      </c>
      <c r="G269" s="107">
        <f t="shared" si="145"/>
        <v>55.9</v>
      </c>
      <c r="H269" s="107">
        <f t="shared" si="145"/>
        <v>58.1</v>
      </c>
      <c r="I269" s="107">
        <f t="shared" si="145"/>
        <v>97.2</v>
      </c>
      <c r="J269" s="108"/>
    </row>
    <row r="270" spans="1:11" ht="15" x14ac:dyDescent="0.25">
      <c r="A270" s="16">
        <v>256</v>
      </c>
      <c r="B270" s="189" t="s">
        <v>0</v>
      </c>
      <c r="C270" s="159">
        <f t="shared" ref="C270:I270" si="146">C272</f>
        <v>368.7</v>
      </c>
      <c r="D270" s="159">
        <f t="shared" si="146"/>
        <v>52.1</v>
      </c>
      <c r="E270" s="190">
        <f t="shared" si="146"/>
        <v>51.7</v>
      </c>
      <c r="F270" s="190">
        <f t="shared" si="146"/>
        <v>53.7</v>
      </c>
      <c r="G270" s="190">
        <f t="shared" si="146"/>
        <v>55.9</v>
      </c>
      <c r="H270" s="190">
        <f t="shared" si="146"/>
        <v>58.1</v>
      </c>
      <c r="I270" s="190">
        <f t="shared" si="146"/>
        <v>97.2</v>
      </c>
      <c r="J270" s="191"/>
    </row>
    <row r="271" spans="1:11" ht="40.5" customHeight="1" x14ac:dyDescent="0.25">
      <c r="A271" s="16">
        <v>257</v>
      </c>
      <c r="B271" s="152" t="s">
        <v>196</v>
      </c>
      <c r="C271" s="89">
        <f>C272</f>
        <v>368.7</v>
      </c>
      <c r="D271" s="89">
        <f>D272</f>
        <v>52.1</v>
      </c>
      <c r="E271" s="104">
        <f>E272</f>
        <v>51.7</v>
      </c>
      <c r="F271" s="226">
        <f>F272</f>
        <v>53.7</v>
      </c>
      <c r="G271" s="104">
        <f>G272</f>
        <v>55.9</v>
      </c>
      <c r="H271" s="104">
        <f>G271</f>
        <v>55.9</v>
      </c>
      <c r="I271" s="104">
        <f>I272</f>
        <v>97.2</v>
      </c>
      <c r="J271" s="105" t="s">
        <v>89</v>
      </c>
    </row>
    <row r="272" spans="1:11" thickBot="1" x14ac:dyDescent="0.3">
      <c r="A272" s="16">
        <v>258</v>
      </c>
      <c r="B272" s="192" t="s">
        <v>0</v>
      </c>
      <c r="C272" s="104">
        <f>D272+E272+F272+G272+H272+I272</f>
        <v>368.7</v>
      </c>
      <c r="D272" s="104">
        <v>52.1</v>
      </c>
      <c r="E272" s="104">
        <v>51.7</v>
      </c>
      <c r="F272" s="226">
        <v>53.7</v>
      </c>
      <c r="G272" s="104">
        <v>55.9</v>
      </c>
      <c r="H272" s="104">
        <v>58.1</v>
      </c>
      <c r="I272" s="104">
        <v>97.2</v>
      </c>
      <c r="J272" s="125"/>
    </row>
    <row r="273" spans="1:10" ht="26.25" customHeight="1" thickBot="1" x14ac:dyDescent="0.3">
      <c r="A273" s="16">
        <v>259</v>
      </c>
      <c r="B273" s="208" t="s">
        <v>93</v>
      </c>
      <c r="C273" s="209"/>
      <c r="D273" s="209"/>
      <c r="E273" s="209"/>
      <c r="F273" s="209"/>
      <c r="G273" s="209"/>
      <c r="H273" s="209"/>
      <c r="I273" s="209"/>
      <c r="J273" s="210"/>
    </row>
    <row r="274" spans="1:10" thickBot="1" x14ac:dyDescent="0.3">
      <c r="A274" s="16">
        <v>260</v>
      </c>
      <c r="B274" s="143" t="s">
        <v>15</v>
      </c>
      <c r="C274" s="144">
        <f>C275</f>
        <v>5477.0000000000009</v>
      </c>
      <c r="D274" s="144">
        <f t="shared" ref="D274:I274" si="147">D275</f>
        <v>308.7</v>
      </c>
      <c r="E274" s="144">
        <f t="shared" si="147"/>
        <v>421.3</v>
      </c>
      <c r="F274" s="144">
        <f t="shared" si="147"/>
        <v>3388.2000000000003</v>
      </c>
      <c r="G274" s="144">
        <f t="shared" si="147"/>
        <v>403.8</v>
      </c>
      <c r="H274" s="144">
        <f>H275</f>
        <v>420</v>
      </c>
      <c r="I274" s="144">
        <f t="shared" si="147"/>
        <v>535</v>
      </c>
      <c r="J274" s="145"/>
    </row>
    <row r="275" spans="1:10" thickBot="1" x14ac:dyDescent="0.3">
      <c r="A275" s="16">
        <v>261</v>
      </c>
      <c r="B275" s="146" t="s">
        <v>0</v>
      </c>
      <c r="C275" s="147">
        <f>D275+E275+F275+G275+H275+I275</f>
        <v>5477.0000000000009</v>
      </c>
      <c r="D275" s="193">
        <f t="shared" ref="D275:I275" si="148">D277+D291+D295+D301</f>
        <v>308.7</v>
      </c>
      <c r="E275" s="193">
        <f t="shared" si="148"/>
        <v>421.3</v>
      </c>
      <c r="F275" s="193">
        <f t="shared" si="148"/>
        <v>3388.2000000000003</v>
      </c>
      <c r="G275" s="193">
        <f t="shared" si="148"/>
        <v>403.8</v>
      </c>
      <c r="H275" s="193">
        <f t="shared" si="148"/>
        <v>420</v>
      </c>
      <c r="I275" s="193">
        <f t="shared" si="148"/>
        <v>535</v>
      </c>
      <c r="J275" s="194"/>
    </row>
    <row r="276" spans="1:10" thickBot="1" x14ac:dyDescent="0.3">
      <c r="A276" s="16">
        <v>262</v>
      </c>
      <c r="B276" s="126" t="s">
        <v>10</v>
      </c>
      <c r="C276" s="149">
        <f>C277</f>
        <v>5136.2000000000007</v>
      </c>
      <c r="D276" s="149">
        <f t="shared" ref="D276:I276" si="149">D277</f>
        <v>257.89999999999998</v>
      </c>
      <c r="E276" s="149">
        <f t="shared" si="149"/>
        <v>421.3</v>
      </c>
      <c r="F276" s="149">
        <f t="shared" si="149"/>
        <v>3388.2000000000003</v>
      </c>
      <c r="G276" s="149">
        <f t="shared" si="149"/>
        <v>403.8</v>
      </c>
      <c r="H276" s="149">
        <f t="shared" si="149"/>
        <v>420</v>
      </c>
      <c r="I276" s="149">
        <f t="shared" si="149"/>
        <v>245</v>
      </c>
      <c r="J276" s="128"/>
    </row>
    <row r="277" spans="1:10" ht="15" x14ac:dyDescent="0.25">
      <c r="A277" s="16">
        <v>263</v>
      </c>
      <c r="B277" s="129" t="s">
        <v>0</v>
      </c>
      <c r="C277" s="130">
        <f>D277+E277+F277+G277+H277+I277</f>
        <v>5136.2000000000007</v>
      </c>
      <c r="D277" s="131">
        <f t="shared" ref="D277:I277" si="150">D279+D281+D283+D285+D287+D289</f>
        <v>257.89999999999998</v>
      </c>
      <c r="E277" s="131">
        <f t="shared" si="150"/>
        <v>421.3</v>
      </c>
      <c r="F277" s="131">
        <f t="shared" si="150"/>
        <v>3388.2000000000003</v>
      </c>
      <c r="G277" s="131">
        <f t="shared" si="150"/>
        <v>403.8</v>
      </c>
      <c r="H277" s="131">
        <f t="shared" si="150"/>
        <v>420</v>
      </c>
      <c r="I277" s="131">
        <f t="shared" si="150"/>
        <v>245</v>
      </c>
      <c r="J277" s="132"/>
    </row>
    <row r="278" spans="1:10" ht="96.75" customHeight="1" x14ac:dyDescent="0.25">
      <c r="A278" s="16">
        <v>264</v>
      </c>
      <c r="B278" s="86" t="s">
        <v>197</v>
      </c>
      <c r="C278" s="87">
        <f t="shared" ref="C278:I278" si="151">C279</f>
        <v>0</v>
      </c>
      <c r="D278" s="92">
        <f t="shared" si="151"/>
        <v>0</v>
      </c>
      <c r="E278" s="89">
        <f t="shared" si="151"/>
        <v>0</v>
      </c>
      <c r="F278" s="89">
        <f t="shared" si="151"/>
        <v>0</v>
      </c>
      <c r="G278" s="89">
        <f t="shared" si="151"/>
        <v>0</v>
      </c>
      <c r="H278" s="90">
        <f t="shared" si="151"/>
        <v>0</v>
      </c>
      <c r="I278" s="89">
        <f t="shared" si="151"/>
        <v>0</v>
      </c>
      <c r="J278" s="91" t="s">
        <v>92</v>
      </c>
    </row>
    <row r="279" spans="1:10" ht="15" x14ac:dyDescent="0.25">
      <c r="A279" s="16">
        <v>265</v>
      </c>
      <c r="B279" s="93" t="s">
        <v>0</v>
      </c>
      <c r="C279" s="87">
        <f>SUM(D279:I279)</f>
        <v>0</v>
      </c>
      <c r="D279" s="92">
        <v>0</v>
      </c>
      <c r="E279" s="89">
        <v>0</v>
      </c>
      <c r="F279" s="89">
        <v>0</v>
      </c>
      <c r="G279" s="89">
        <v>0</v>
      </c>
      <c r="H279" s="90">
        <v>0</v>
      </c>
      <c r="I279" s="89">
        <v>0</v>
      </c>
      <c r="J279" s="91"/>
    </row>
    <row r="280" spans="1:10" ht="67.5" customHeight="1" x14ac:dyDescent="0.25">
      <c r="A280" s="16">
        <v>266</v>
      </c>
      <c r="B280" s="86" t="s">
        <v>198</v>
      </c>
      <c r="C280" s="87">
        <f t="shared" ref="C280:I280" si="152">C281</f>
        <v>0</v>
      </c>
      <c r="D280" s="92">
        <f t="shared" si="152"/>
        <v>0</v>
      </c>
      <c r="E280" s="89">
        <f t="shared" si="152"/>
        <v>0</v>
      </c>
      <c r="F280" s="89">
        <f t="shared" si="152"/>
        <v>0</v>
      </c>
      <c r="G280" s="89">
        <f t="shared" si="152"/>
        <v>0</v>
      </c>
      <c r="H280" s="90">
        <f t="shared" si="152"/>
        <v>0</v>
      </c>
      <c r="I280" s="89">
        <f t="shared" si="152"/>
        <v>0</v>
      </c>
      <c r="J280" s="91" t="s">
        <v>92</v>
      </c>
    </row>
    <row r="281" spans="1:10" ht="15" x14ac:dyDescent="0.25">
      <c r="A281" s="16">
        <v>267</v>
      </c>
      <c r="B281" s="93" t="s">
        <v>0</v>
      </c>
      <c r="C281" s="87">
        <f>SUM(D281:I281)</f>
        <v>0</v>
      </c>
      <c r="D281" s="92">
        <v>0</v>
      </c>
      <c r="E281" s="89">
        <v>0</v>
      </c>
      <c r="F281" s="89">
        <v>0</v>
      </c>
      <c r="G281" s="89">
        <v>0</v>
      </c>
      <c r="H281" s="90">
        <v>0</v>
      </c>
      <c r="I281" s="89">
        <v>0</v>
      </c>
      <c r="J281" s="91"/>
    </row>
    <row r="282" spans="1:10" ht="42" customHeight="1" x14ac:dyDescent="0.25">
      <c r="A282" s="16">
        <v>268</v>
      </c>
      <c r="B282" s="86" t="s">
        <v>199</v>
      </c>
      <c r="C282" s="87">
        <f t="shared" ref="C282:I282" si="153">C283</f>
        <v>725.7</v>
      </c>
      <c r="D282" s="92">
        <f t="shared" si="153"/>
        <v>72</v>
      </c>
      <c r="E282" s="89">
        <f t="shared" si="153"/>
        <v>120</v>
      </c>
      <c r="F282" s="224">
        <f t="shared" si="153"/>
        <v>153.30000000000001</v>
      </c>
      <c r="G282" s="89">
        <f t="shared" si="153"/>
        <v>159.5</v>
      </c>
      <c r="H282" s="89">
        <f t="shared" si="153"/>
        <v>165.9</v>
      </c>
      <c r="I282" s="90">
        <f t="shared" si="153"/>
        <v>55</v>
      </c>
      <c r="J282" s="91" t="s">
        <v>92</v>
      </c>
    </row>
    <row r="283" spans="1:10" ht="15" x14ac:dyDescent="0.25">
      <c r="A283" s="16">
        <v>269</v>
      </c>
      <c r="B283" s="86" t="s">
        <v>0</v>
      </c>
      <c r="C283" s="87">
        <f>SUM(D283:I283)</f>
        <v>725.7</v>
      </c>
      <c r="D283" s="92">
        <v>72</v>
      </c>
      <c r="E283" s="89">
        <v>120</v>
      </c>
      <c r="F283" s="224">
        <v>153.30000000000001</v>
      </c>
      <c r="G283" s="89">
        <v>159.5</v>
      </c>
      <c r="H283" s="89">
        <v>165.9</v>
      </c>
      <c r="I283" s="89">
        <v>55</v>
      </c>
      <c r="J283" s="91"/>
    </row>
    <row r="284" spans="1:10" ht="54.75" customHeight="1" x14ac:dyDescent="0.25">
      <c r="A284" s="16">
        <v>270</v>
      </c>
      <c r="B284" s="86" t="s">
        <v>200</v>
      </c>
      <c r="C284" s="87">
        <f t="shared" ref="C284:I284" si="154">C285</f>
        <v>0</v>
      </c>
      <c r="D284" s="92">
        <f t="shared" si="154"/>
        <v>0</v>
      </c>
      <c r="E284" s="89">
        <f t="shared" si="154"/>
        <v>0</v>
      </c>
      <c r="F284" s="89">
        <f t="shared" si="154"/>
        <v>0</v>
      </c>
      <c r="G284" s="89">
        <f t="shared" si="154"/>
        <v>0</v>
      </c>
      <c r="H284" s="89">
        <f t="shared" si="154"/>
        <v>0</v>
      </c>
      <c r="I284" s="89">
        <f t="shared" si="154"/>
        <v>0</v>
      </c>
      <c r="J284" s="91" t="s">
        <v>92</v>
      </c>
    </row>
    <row r="285" spans="1:10" ht="15" x14ac:dyDescent="0.25">
      <c r="A285" s="16">
        <v>271</v>
      </c>
      <c r="B285" s="86" t="s">
        <v>0</v>
      </c>
      <c r="C285" s="87">
        <f>SUM(D285:I285)</f>
        <v>0</v>
      </c>
      <c r="D285" s="92">
        <v>0</v>
      </c>
      <c r="E285" s="89">
        <v>0</v>
      </c>
      <c r="F285" s="89">
        <v>0</v>
      </c>
      <c r="G285" s="89">
        <v>0</v>
      </c>
      <c r="H285" s="89">
        <v>0</v>
      </c>
      <c r="I285" s="89">
        <v>0</v>
      </c>
      <c r="J285" s="91"/>
    </row>
    <row r="286" spans="1:10" ht="43.5" customHeight="1" x14ac:dyDescent="0.25">
      <c r="A286" s="16">
        <v>272</v>
      </c>
      <c r="B286" s="86" t="s">
        <v>201</v>
      </c>
      <c r="C286" s="87">
        <f>C287</f>
        <v>0</v>
      </c>
      <c r="D286" s="88">
        <f>D287</f>
        <v>0</v>
      </c>
      <c r="E286" s="89">
        <f t="shared" ref="E286:I286" si="155">E287</f>
        <v>0</v>
      </c>
      <c r="F286" s="89">
        <f t="shared" si="155"/>
        <v>0</v>
      </c>
      <c r="G286" s="89">
        <f t="shared" si="155"/>
        <v>0</v>
      </c>
      <c r="H286" s="89">
        <f t="shared" si="155"/>
        <v>0</v>
      </c>
      <c r="I286" s="89">
        <f t="shared" si="155"/>
        <v>0</v>
      </c>
      <c r="J286" s="91" t="s">
        <v>92</v>
      </c>
    </row>
    <row r="287" spans="1:10" ht="15" x14ac:dyDescent="0.25">
      <c r="A287" s="16">
        <v>273</v>
      </c>
      <c r="B287" s="101" t="s">
        <v>0</v>
      </c>
      <c r="C287" s="102">
        <f>D287+E287+F287+G287+H287+I287</f>
        <v>0</v>
      </c>
      <c r="D287" s="103">
        <v>0</v>
      </c>
      <c r="E287" s="104">
        <v>0</v>
      </c>
      <c r="F287" s="104">
        <v>0</v>
      </c>
      <c r="G287" s="104">
        <v>0</v>
      </c>
      <c r="H287" s="104">
        <v>0</v>
      </c>
      <c r="I287" s="104">
        <v>0</v>
      </c>
      <c r="J287" s="105"/>
    </row>
    <row r="288" spans="1:10" ht="89.25" x14ac:dyDescent="0.25">
      <c r="A288" s="16">
        <v>274</v>
      </c>
      <c r="B288" s="86" t="s">
        <v>202</v>
      </c>
      <c r="C288" s="89">
        <f t="shared" ref="C288:I288" si="156">C289</f>
        <v>4410.5000000000009</v>
      </c>
      <c r="D288" s="89">
        <f t="shared" si="156"/>
        <v>185.9</v>
      </c>
      <c r="E288" s="89">
        <f t="shared" si="156"/>
        <v>301.3</v>
      </c>
      <c r="F288" s="224">
        <f t="shared" si="156"/>
        <v>3234.9</v>
      </c>
      <c r="G288" s="89">
        <f t="shared" si="156"/>
        <v>244.3</v>
      </c>
      <c r="H288" s="89">
        <f t="shared" si="156"/>
        <v>254.1</v>
      </c>
      <c r="I288" s="89">
        <f t="shared" si="156"/>
        <v>190</v>
      </c>
      <c r="J288" s="91" t="s">
        <v>92</v>
      </c>
    </row>
    <row r="289" spans="1:11" ht="15" x14ac:dyDescent="0.25">
      <c r="A289" s="16">
        <v>275</v>
      </c>
      <c r="B289" s="86" t="s">
        <v>0</v>
      </c>
      <c r="C289" s="89">
        <f>SUM(D289:I289)</f>
        <v>4410.5000000000009</v>
      </c>
      <c r="D289" s="89">
        <v>185.9</v>
      </c>
      <c r="E289" s="89">
        <v>301.3</v>
      </c>
      <c r="F289" s="224">
        <v>3234.9</v>
      </c>
      <c r="G289" s="89">
        <v>244.3</v>
      </c>
      <c r="H289" s="89">
        <v>254.1</v>
      </c>
      <c r="I289" s="89">
        <v>190</v>
      </c>
      <c r="J289" s="91"/>
    </row>
    <row r="290" spans="1:11" ht="26.25" thickBot="1" x14ac:dyDescent="0.3">
      <c r="A290" s="16">
        <v>276</v>
      </c>
      <c r="B290" s="155" t="s">
        <v>11</v>
      </c>
      <c r="C290" s="156">
        <f>C291</f>
        <v>0</v>
      </c>
      <c r="D290" s="156">
        <v>0</v>
      </c>
      <c r="E290" s="156">
        <f t="shared" ref="E290:I290" si="157">E291</f>
        <v>0</v>
      </c>
      <c r="F290" s="156">
        <f t="shared" si="157"/>
        <v>0</v>
      </c>
      <c r="G290" s="156">
        <f t="shared" si="157"/>
        <v>0</v>
      </c>
      <c r="H290" s="156">
        <f t="shared" si="157"/>
        <v>0</v>
      </c>
      <c r="I290" s="156">
        <f t="shared" si="157"/>
        <v>0</v>
      </c>
      <c r="J290" s="157"/>
    </row>
    <row r="291" spans="1:11" ht="15" x14ac:dyDescent="0.25">
      <c r="A291" s="16">
        <v>277</v>
      </c>
      <c r="B291" s="109" t="s">
        <v>0</v>
      </c>
      <c r="C291" s="110">
        <f>D291+E291+F291+G291+H291+I291</f>
        <v>0</v>
      </c>
      <c r="D291" s="158">
        <f>D293</f>
        <v>0</v>
      </c>
      <c r="E291" s="158">
        <f t="shared" ref="E291:I291" si="158">E293</f>
        <v>0</v>
      </c>
      <c r="F291" s="158">
        <f t="shared" si="158"/>
        <v>0</v>
      </c>
      <c r="G291" s="158">
        <f t="shared" si="158"/>
        <v>0</v>
      </c>
      <c r="H291" s="158">
        <f t="shared" si="158"/>
        <v>0</v>
      </c>
      <c r="I291" s="158">
        <f t="shared" si="158"/>
        <v>0</v>
      </c>
      <c r="J291" s="160"/>
    </row>
    <row r="292" spans="1:11" ht="38.25" x14ac:dyDescent="0.25">
      <c r="A292" s="16">
        <v>278</v>
      </c>
      <c r="B292" s="86" t="s">
        <v>203</v>
      </c>
      <c r="C292" s="87">
        <f t="shared" ref="C292:I292" si="159">C293</f>
        <v>0</v>
      </c>
      <c r="D292" s="92">
        <f t="shared" si="159"/>
        <v>0</v>
      </c>
      <c r="E292" s="89">
        <f t="shared" si="159"/>
        <v>0</v>
      </c>
      <c r="F292" s="89">
        <f t="shared" si="159"/>
        <v>0</v>
      </c>
      <c r="G292" s="89">
        <f t="shared" si="159"/>
        <v>0</v>
      </c>
      <c r="H292" s="90">
        <f t="shared" si="159"/>
        <v>0</v>
      </c>
      <c r="I292" s="89">
        <f t="shared" si="159"/>
        <v>0</v>
      </c>
      <c r="J292" s="91" t="s">
        <v>92</v>
      </c>
    </row>
    <row r="293" spans="1:11" thickBot="1" x14ac:dyDescent="0.3">
      <c r="A293" s="16">
        <v>279</v>
      </c>
      <c r="B293" s="101" t="s">
        <v>0</v>
      </c>
      <c r="C293" s="102">
        <f>SUM(D293:I293)</f>
        <v>0</v>
      </c>
      <c r="D293" s="103">
        <v>0</v>
      </c>
      <c r="E293" s="104">
        <v>0</v>
      </c>
      <c r="F293" s="104">
        <v>0</v>
      </c>
      <c r="G293" s="104">
        <v>0</v>
      </c>
      <c r="H293" s="134">
        <v>0</v>
      </c>
      <c r="I293" s="104">
        <v>0</v>
      </c>
      <c r="J293" s="105"/>
    </row>
    <row r="294" spans="1:11" thickBot="1" x14ac:dyDescent="0.3">
      <c r="A294" s="16">
        <v>280</v>
      </c>
      <c r="B294" s="195" t="s">
        <v>12</v>
      </c>
      <c r="C294" s="196">
        <f>C295</f>
        <v>105.8</v>
      </c>
      <c r="D294" s="196">
        <f t="shared" ref="D294:I294" si="160">D295</f>
        <v>50.8</v>
      </c>
      <c r="E294" s="196">
        <f t="shared" si="160"/>
        <v>0</v>
      </c>
      <c r="F294" s="196">
        <f t="shared" si="160"/>
        <v>0</v>
      </c>
      <c r="G294" s="196">
        <f t="shared" si="160"/>
        <v>0</v>
      </c>
      <c r="H294" s="196">
        <f t="shared" si="160"/>
        <v>0</v>
      </c>
      <c r="I294" s="196">
        <f t="shared" si="160"/>
        <v>55</v>
      </c>
      <c r="J294" s="197"/>
    </row>
    <row r="295" spans="1:11" ht="15" x14ac:dyDescent="0.25">
      <c r="A295" s="16">
        <v>281</v>
      </c>
      <c r="B295" s="198" t="s">
        <v>0</v>
      </c>
      <c r="C295" s="199">
        <f>D295+E295+F295+G295+H295+I295</f>
        <v>105.8</v>
      </c>
      <c r="D295" s="200">
        <f t="shared" ref="D295:I295" si="161">D297+D299</f>
        <v>50.8</v>
      </c>
      <c r="E295" s="200">
        <f t="shared" si="161"/>
        <v>0</v>
      </c>
      <c r="F295" s="200">
        <f t="shared" si="161"/>
        <v>0</v>
      </c>
      <c r="G295" s="200">
        <f t="shared" si="161"/>
        <v>0</v>
      </c>
      <c r="H295" s="200">
        <f t="shared" si="161"/>
        <v>0</v>
      </c>
      <c r="I295" s="200">
        <f t="shared" si="161"/>
        <v>55</v>
      </c>
      <c r="J295" s="201"/>
    </row>
    <row r="296" spans="1:11" ht="53.25" customHeight="1" x14ac:dyDescent="0.25">
      <c r="A296" s="16">
        <v>282</v>
      </c>
      <c r="B296" s="86" t="s">
        <v>203</v>
      </c>
      <c r="C296" s="87">
        <f t="shared" ref="C296:I296" si="162">C297</f>
        <v>0</v>
      </c>
      <c r="D296" s="92">
        <f t="shared" si="162"/>
        <v>0</v>
      </c>
      <c r="E296" s="89">
        <f t="shared" si="162"/>
        <v>0</v>
      </c>
      <c r="F296" s="89">
        <f t="shared" si="162"/>
        <v>0</v>
      </c>
      <c r="G296" s="89">
        <f t="shared" si="162"/>
        <v>0</v>
      </c>
      <c r="H296" s="90">
        <f t="shared" si="162"/>
        <v>0</v>
      </c>
      <c r="I296" s="89">
        <f t="shared" si="162"/>
        <v>0</v>
      </c>
      <c r="J296" s="91" t="s">
        <v>92</v>
      </c>
    </row>
    <row r="297" spans="1:11" ht="15" x14ac:dyDescent="0.25">
      <c r="A297" s="16">
        <v>283</v>
      </c>
      <c r="B297" s="101" t="s">
        <v>0</v>
      </c>
      <c r="C297" s="102">
        <f>SUM(D297:I297)</f>
        <v>0</v>
      </c>
      <c r="D297" s="103">
        <v>0</v>
      </c>
      <c r="E297" s="104">
        <v>0</v>
      </c>
      <c r="F297" s="104">
        <v>0</v>
      </c>
      <c r="G297" s="104">
        <v>0</v>
      </c>
      <c r="H297" s="134">
        <v>0</v>
      </c>
      <c r="I297" s="104">
        <v>0</v>
      </c>
      <c r="J297" s="105"/>
    </row>
    <row r="298" spans="1:11" ht="89.25" x14ac:dyDescent="0.25">
      <c r="A298" s="16">
        <v>284</v>
      </c>
      <c r="B298" s="86" t="s">
        <v>204</v>
      </c>
      <c r="C298" s="89">
        <f t="shared" ref="C298:I298" si="163">C299</f>
        <v>105.8</v>
      </c>
      <c r="D298" s="89">
        <f t="shared" si="163"/>
        <v>50.8</v>
      </c>
      <c r="E298" s="89">
        <f t="shared" si="163"/>
        <v>0</v>
      </c>
      <c r="F298" s="89">
        <f t="shared" si="163"/>
        <v>0</v>
      </c>
      <c r="G298" s="89">
        <f t="shared" si="163"/>
        <v>0</v>
      </c>
      <c r="H298" s="90">
        <f t="shared" si="163"/>
        <v>0</v>
      </c>
      <c r="I298" s="89">
        <f t="shared" si="163"/>
        <v>55</v>
      </c>
      <c r="J298" s="91" t="s">
        <v>92</v>
      </c>
    </row>
    <row r="299" spans="1:11" ht="15" x14ac:dyDescent="0.25">
      <c r="A299" s="16">
        <v>285</v>
      </c>
      <c r="B299" s="86" t="s">
        <v>0</v>
      </c>
      <c r="C299" s="89">
        <f>SUM(D299:I299)</f>
        <v>105.8</v>
      </c>
      <c r="D299" s="89">
        <v>50.8</v>
      </c>
      <c r="E299" s="89">
        <v>0</v>
      </c>
      <c r="F299" s="89">
        <v>0</v>
      </c>
      <c r="G299" s="89">
        <v>0</v>
      </c>
      <c r="H299" s="90">
        <v>0</v>
      </c>
      <c r="I299" s="89">
        <v>55</v>
      </c>
      <c r="J299" s="91"/>
    </row>
    <row r="300" spans="1:11" thickBot="1" x14ac:dyDescent="0.3">
      <c r="A300" s="16">
        <v>286</v>
      </c>
      <c r="B300" s="183" t="s">
        <v>16</v>
      </c>
      <c r="C300" s="184">
        <f>C301</f>
        <v>235</v>
      </c>
      <c r="D300" s="184">
        <f t="shared" ref="D300:I300" si="164">D301</f>
        <v>0</v>
      </c>
      <c r="E300" s="184">
        <f t="shared" si="164"/>
        <v>0</v>
      </c>
      <c r="F300" s="184">
        <f t="shared" si="164"/>
        <v>0</v>
      </c>
      <c r="G300" s="184">
        <f t="shared" si="164"/>
        <v>0</v>
      </c>
      <c r="H300" s="184">
        <f t="shared" si="164"/>
        <v>0</v>
      </c>
      <c r="I300" s="184">
        <f t="shared" si="164"/>
        <v>235</v>
      </c>
      <c r="J300" s="185"/>
      <c r="K300" s="4"/>
    </row>
    <row r="301" spans="1:11" ht="15" x14ac:dyDescent="0.25">
      <c r="A301" s="16">
        <v>287</v>
      </c>
      <c r="B301" s="97" t="s">
        <v>0</v>
      </c>
      <c r="C301" s="98">
        <f>D301+E301+F301+G301+H301+I301</f>
        <v>235</v>
      </c>
      <c r="D301" s="99">
        <f>D303+D305</f>
        <v>0</v>
      </c>
      <c r="E301" s="99">
        <f t="shared" ref="E301:I301" si="165">E303+E305</f>
        <v>0</v>
      </c>
      <c r="F301" s="99">
        <f t="shared" si="165"/>
        <v>0</v>
      </c>
      <c r="G301" s="99">
        <f t="shared" si="165"/>
        <v>0</v>
      </c>
      <c r="H301" s="99">
        <f t="shared" si="165"/>
        <v>0</v>
      </c>
      <c r="I301" s="99">
        <f t="shared" si="165"/>
        <v>235</v>
      </c>
      <c r="J301" s="100"/>
    </row>
    <row r="302" spans="1:11" ht="41.25" customHeight="1" x14ac:dyDescent="0.25">
      <c r="A302" s="16">
        <v>288</v>
      </c>
      <c r="B302" s="86" t="s">
        <v>205</v>
      </c>
      <c r="C302" s="87">
        <f t="shared" ref="C302:I302" si="166">C303</f>
        <v>80</v>
      </c>
      <c r="D302" s="92">
        <f t="shared" si="166"/>
        <v>0</v>
      </c>
      <c r="E302" s="89">
        <f t="shared" si="166"/>
        <v>0</v>
      </c>
      <c r="F302" s="89">
        <f t="shared" si="166"/>
        <v>0</v>
      </c>
      <c r="G302" s="89">
        <f t="shared" si="166"/>
        <v>0</v>
      </c>
      <c r="H302" s="90">
        <f t="shared" si="166"/>
        <v>0</v>
      </c>
      <c r="I302" s="89">
        <f t="shared" si="166"/>
        <v>80</v>
      </c>
      <c r="J302" s="91" t="s">
        <v>92</v>
      </c>
      <c r="K302" t="s">
        <v>102</v>
      </c>
    </row>
    <row r="303" spans="1:11" ht="15" x14ac:dyDescent="0.25">
      <c r="A303" s="16">
        <v>289</v>
      </c>
      <c r="B303" s="86" t="s">
        <v>0</v>
      </c>
      <c r="C303" s="87">
        <f>SUM(D303:I303)</f>
        <v>80</v>
      </c>
      <c r="D303" s="92">
        <v>0</v>
      </c>
      <c r="E303" s="89">
        <v>0</v>
      </c>
      <c r="F303" s="89">
        <v>0</v>
      </c>
      <c r="G303" s="89">
        <v>0</v>
      </c>
      <c r="H303" s="90">
        <v>0</v>
      </c>
      <c r="I303" s="89">
        <v>80</v>
      </c>
      <c r="J303" s="91"/>
    </row>
    <row r="304" spans="1:11" ht="105" customHeight="1" x14ac:dyDescent="0.25">
      <c r="A304" s="16">
        <v>290</v>
      </c>
      <c r="B304" s="86" t="s">
        <v>204</v>
      </c>
      <c r="C304" s="87">
        <f t="shared" ref="C304:I304" si="167">C305</f>
        <v>155</v>
      </c>
      <c r="D304" s="92">
        <f t="shared" si="167"/>
        <v>0</v>
      </c>
      <c r="E304" s="89">
        <f t="shared" si="167"/>
        <v>0</v>
      </c>
      <c r="F304" s="89">
        <f t="shared" si="167"/>
        <v>0</v>
      </c>
      <c r="G304" s="89">
        <f t="shared" si="167"/>
        <v>0</v>
      </c>
      <c r="H304" s="90">
        <f t="shared" si="167"/>
        <v>0</v>
      </c>
      <c r="I304" s="89">
        <f t="shared" si="167"/>
        <v>155</v>
      </c>
      <c r="J304" s="91" t="s">
        <v>92</v>
      </c>
    </row>
    <row r="305" spans="1:10" thickBot="1" x14ac:dyDescent="0.3">
      <c r="A305" s="16">
        <v>291</v>
      </c>
      <c r="B305" s="86" t="s">
        <v>0</v>
      </c>
      <c r="C305" s="175">
        <f>SUM(D305:I305)</f>
        <v>155</v>
      </c>
      <c r="D305" s="92">
        <v>0</v>
      </c>
      <c r="E305" s="89">
        <v>0</v>
      </c>
      <c r="F305" s="89">
        <v>0</v>
      </c>
      <c r="G305" s="89">
        <v>0</v>
      </c>
      <c r="H305" s="90">
        <v>0</v>
      </c>
      <c r="I305" s="89">
        <v>155</v>
      </c>
      <c r="J305" s="119"/>
    </row>
    <row r="306" spans="1:10" x14ac:dyDescent="0.25">
      <c r="A306" s="21"/>
      <c r="B306" s="22"/>
      <c r="C306" s="21"/>
      <c r="D306" s="21"/>
      <c r="E306" s="21"/>
      <c r="F306" s="21"/>
      <c r="G306" s="21"/>
      <c r="H306" s="21"/>
      <c r="I306" s="21"/>
      <c r="J306" s="23"/>
    </row>
  </sheetData>
  <autoFilter ref="A10:J269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5">
    <mergeCell ref="H1:J5"/>
    <mergeCell ref="A10:A11"/>
    <mergeCell ref="B10:B11"/>
    <mergeCell ref="C10:I10"/>
    <mergeCell ref="J10:J11"/>
    <mergeCell ref="A6:J6"/>
    <mergeCell ref="A7:J7"/>
    <mergeCell ref="A8:J8"/>
    <mergeCell ref="B228:J228"/>
    <mergeCell ref="B273:J273"/>
    <mergeCell ref="B25:J25"/>
    <mergeCell ref="B58:J58"/>
    <mergeCell ref="B89:J89"/>
    <mergeCell ref="B132:J132"/>
    <mergeCell ref="B201:J201"/>
  </mergeCells>
  <phoneticPr fontId="2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C25" sqref="C25"/>
    </sheetView>
  </sheetViews>
  <sheetFormatPr defaultRowHeight="15" x14ac:dyDescent="0.25"/>
  <cols>
    <col min="1" max="1" width="15.85546875" customWidth="1"/>
    <col min="4" max="4" width="33.42578125" customWidth="1"/>
  </cols>
  <sheetData>
    <row r="2" spans="1:4" x14ac:dyDescent="0.25">
      <c r="A2" s="5" t="s">
        <v>19</v>
      </c>
    </row>
    <row r="3" spans="1:4" x14ac:dyDescent="0.25">
      <c r="A3" s="6" t="s">
        <v>20</v>
      </c>
      <c r="B3" s="7">
        <f>B4+B5+B6+B7+B8+B9+B10+B11+B12+B13</f>
        <v>1041886</v>
      </c>
    </row>
    <row r="4" spans="1:4" x14ac:dyDescent="0.25">
      <c r="A4" s="8" t="s">
        <v>21</v>
      </c>
      <c r="B4" s="9">
        <v>5000</v>
      </c>
      <c r="D4" t="s">
        <v>41</v>
      </c>
    </row>
    <row r="5" spans="1:4" x14ac:dyDescent="0.25">
      <c r="A5" s="8" t="s">
        <v>22</v>
      </c>
      <c r="B5" s="9">
        <v>200600</v>
      </c>
      <c r="D5" t="s">
        <v>42</v>
      </c>
    </row>
    <row r="6" spans="1:4" x14ac:dyDescent="0.25">
      <c r="A6" s="8" t="s">
        <v>23</v>
      </c>
      <c r="B6" s="9">
        <v>100000</v>
      </c>
      <c r="D6" t="s">
        <v>43</v>
      </c>
    </row>
    <row r="7" spans="1:4" x14ac:dyDescent="0.25">
      <c r="A7" s="8" t="s">
        <v>24</v>
      </c>
      <c r="B7" s="9">
        <v>20000</v>
      </c>
      <c r="D7" t="s">
        <v>44</v>
      </c>
    </row>
    <row r="8" spans="1:4" x14ac:dyDescent="0.25">
      <c r="A8" s="8" t="s">
        <v>25</v>
      </c>
      <c r="B8" s="9">
        <v>173000</v>
      </c>
      <c r="C8" s="5" t="s">
        <v>26</v>
      </c>
      <c r="D8" t="s">
        <v>45</v>
      </c>
    </row>
    <row r="9" spans="1:4" x14ac:dyDescent="0.25">
      <c r="A9" s="8" t="s">
        <v>27</v>
      </c>
      <c r="B9" s="9">
        <v>290161</v>
      </c>
      <c r="C9" s="5" t="s">
        <v>28</v>
      </c>
      <c r="D9" s="9"/>
    </row>
    <row r="10" spans="1:4" x14ac:dyDescent="0.25">
      <c r="A10" s="8" t="s">
        <v>29</v>
      </c>
      <c r="B10" s="9">
        <v>77125</v>
      </c>
      <c r="C10" s="5" t="s">
        <v>28</v>
      </c>
    </row>
    <row r="11" spans="1:4" x14ac:dyDescent="0.25">
      <c r="A11" s="8" t="s">
        <v>36</v>
      </c>
      <c r="B11" s="9">
        <v>50000</v>
      </c>
      <c r="C11" s="5" t="s">
        <v>28</v>
      </c>
    </row>
    <row r="12" spans="1:4" x14ac:dyDescent="0.25">
      <c r="A12" s="8" t="s">
        <v>31</v>
      </c>
      <c r="B12" s="9">
        <v>100000</v>
      </c>
      <c r="C12" s="5"/>
      <c r="D12" t="s">
        <v>46</v>
      </c>
    </row>
    <row r="13" spans="1:4" x14ac:dyDescent="0.25">
      <c r="A13" s="8" t="s">
        <v>32</v>
      </c>
      <c r="B13" s="9">
        <v>26000</v>
      </c>
      <c r="C13" s="5"/>
      <c r="D13" t="s">
        <v>47</v>
      </c>
    </row>
    <row r="14" spans="1:4" x14ac:dyDescent="0.25">
      <c r="A14" s="8"/>
      <c r="B14" s="9"/>
      <c r="C14" s="5"/>
    </row>
    <row r="15" spans="1:4" x14ac:dyDescent="0.25">
      <c r="A15" s="8"/>
      <c r="B15" s="9"/>
      <c r="C15" s="5"/>
    </row>
    <row r="16" spans="1:4" x14ac:dyDescent="0.25">
      <c r="A16" s="8"/>
      <c r="B16" s="9"/>
      <c r="C16" s="5"/>
    </row>
    <row r="17" spans="1:6" x14ac:dyDescent="0.25">
      <c r="A17" s="10" t="s">
        <v>33</v>
      </c>
      <c r="B17" s="7"/>
      <c r="C17" s="5"/>
    </row>
    <row r="18" spans="1:6" x14ac:dyDescent="0.25">
      <c r="A18" s="10" t="s">
        <v>34</v>
      </c>
      <c r="B18" s="7">
        <v>120000</v>
      </c>
      <c r="C18" s="5"/>
    </row>
    <row r="19" spans="1:6" x14ac:dyDescent="0.25">
      <c r="A19" s="8"/>
      <c r="B19" s="9"/>
      <c r="C19" s="5"/>
    </row>
    <row r="20" spans="1:6" x14ac:dyDescent="0.25">
      <c r="A20" s="10" t="s">
        <v>35</v>
      </c>
      <c r="B20" s="7">
        <f>B21+B22+B23+B24</f>
        <v>1400000</v>
      </c>
      <c r="C20" s="5"/>
    </row>
    <row r="21" spans="1:6" x14ac:dyDescent="0.25">
      <c r="A21" s="8" t="s">
        <v>40</v>
      </c>
      <c r="B21" s="9">
        <v>1000000</v>
      </c>
      <c r="C21" s="5"/>
    </row>
    <row r="22" spans="1:6" x14ac:dyDescent="0.25">
      <c r="A22" s="8" t="s">
        <v>37</v>
      </c>
      <c r="B22" s="9">
        <v>200000</v>
      </c>
    </row>
    <row r="23" spans="1:6" x14ac:dyDescent="0.25">
      <c r="A23" s="8" t="s">
        <v>30</v>
      </c>
      <c r="B23" s="9">
        <v>100000</v>
      </c>
    </row>
    <row r="24" spans="1:6" x14ac:dyDescent="0.25">
      <c r="A24" s="8" t="s">
        <v>38</v>
      </c>
      <c r="B24" s="9">
        <v>100000</v>
      </c>
    </row>
    <row r="25" spans="1:6" x14ac:dyDescent="0.25">
      <c r="A25" s="8"/>
      <c r="B25" s="9"/>
    </row>
    <row r="26" spans="1:6" x14ac:dyDescent="0.25">
      <c r="A26" s="8"/>
      <c r="B26" s="9"/>
    </row>
    <row r="27" spans="1:6" x14ac:dyDescent="0.25">
      <c r="A27" s="223" t="s">
        <v>39</v>
      </c>
      <c r="B27" s="223"/>
      <c r="C27" s="223"/>
      <c r="D27" s="11">
        <f>B3+B18+B20</f>
        <v>2561886</v>
      </c>
      <c r="F27" s="9"/>
    </row>
    <row r="28" spans="1:6" x14ac:dyDescent="0.25">
      <c r="A28" s="8"/>
      <c r="B28" s="9"/>
    </row>
  </sheetData>
  <mergeCells count="1">
    <mergeCell ref="A27:C2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чт</vt:lpstr>
      <vt:lpstr>по ГРБС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IT</cp:lastModifiedBy>
  <cp:lastPrinted>2025-01-09T07:26:11Z</cp:lastPrinted>
  <dcterms:created xsi:type="dcterms:W3CDTF">2015-08-10T11:29:54Z</dcterms:created>
  <dcterms:modified xsi:type="dcterms:W3CDTF">2025-05-16T10:02:17Z</dcterms:modified>
</cp:coreProperties>
</file>